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edunas\data\パステルライン事務局\広報活動\パステルIT新聞\記事原稿\2026-01-20　冬号\テンプレンジャー\"/>
    </mc:Choice>
  </mc:AlternateContent>
  <xr:revisionPtr revIDLastSave="0" documentId="13_ncr:1_{00FEAE01-C8DC-45A6-842A-2A899470A0C0}" xr6:coauthVersionLast="47" xr6:coauthVersionMax="47" xr10:uidLastSave="{00000000-0000-0000-0000-000000000000}"/>
  <bookViews>
    <workbookView xWindow="21840" yWindow="-103" windowWidth="33120" windowHeight="18000" activeTab="2" xr2:uid="{00000000-000D-0000-FFFF-FFFF00000000}"/>
  </bookViews>
  <sheets>
    <sheet name="祝日マスタ" sheetId="1" r:id="rId1"/>
    <sheet name="年間計画テンプレート" sheetId="2" r:id="rId2"/>
    <sheet name="使い方" sheetId="3" r:id="rId3"/>
  </sheets>
  <definedNames>
    <definedName name="_xlnm.Print_Area" localSheetId="1">年間計画テンプレート!$A$1:$I$436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0zlI0MIEEsrgwpVcqa3CnPyoikQmKNxK5Rk16P3IT1U="/>
    </ext>
  </extLst>
</workbook>
</file>

<file path=xl/calcChain.xml><?xml version="1.0" encoding="utf-8"?>
<calcChain xmlns="http://schemas.openxmlformats.org/spreadsheetml/2006/main">
  <c r="C403" i="2" l="1"/>
  <c r="B403" i="2"/>
  <c r="A404" i="2"/>
  <c r="C404" i="2" s="1"/>
  <c r="A402" i="2"/>
  <c r="A400" i="2"/>
  <c r="C367" i="2"/>
  <c r="B367" i="2"/>
  <c r="A368" i="2"/>
  <c r="C368" i="2" s="1"/>
  <c r="A366" i="2"/>
  <c r="A364" i="2"/>
  <c r="A42" i="2"/>
  <c r="A78" i="2"/>
  <c r="A114" i="2"/>
  <c r="A150" i="2"/>
  <c r="A148" i="2" s="1"/>
  <c r="A186" i="2"/>
  <c r="A222" i="2"/>
  <c r="A220" i="2" s="1"/>
  <c r="A258" i="2"/>
  <c r="A256" i="2" s="1"/>
  <c r="A294" i="2"/>
  <c r="A292" i="2" s="1"/>
  <c r="A330" i="2"/>
  <c r="A328" i="2" s="1"/>
  <c r="C331" i="2"/>
  <c r="B331" i="2"/>
  <c r="A332" i="2"/>
  <c r="C332" i="2" s="1"/>
  <c r="A8" i="2"/>
  <c r="C8" i="2" s="1"/>
  <c r="A40" i="2"/>
  <c r="A6" i="2"/>
  <c r="C295" i="2"/>
  <c r="B295" i="2"/>
  <c r="A296" i="2"/>
  <c r="B296" i="2" s="1"/>
  <c r="C259" i="2"/>
  <c r="B259" i="2"/>
  <c r="A260" i="2"/>
  <c r="C260" i="2" s="1"/>
  <c r="C223" i="2"/>
  <c r="A224" i="2"/>
  <c r="C224" i="2" s="1"/>
  <c r="B223" i="2"/>
  <c r="A188" i="2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152" i="2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C187" i="2"/>
  <c r="B187" i="2"/>
  <c r="A184" i="2"/>
  <c r="C151" i="2"/>
  <c r="B151" i="2"/>
  <c r="B115" i="2"/>
  <c r="B79" i="2"/>
  <c r="A112" i="2"/>
  <c r="A76" i="2"/>
  <c r="B43" i="2"/>
  <c r="A4" i="2"/>
  <c r="B7" i="2"/>
  <c r="A116" i="2"/>
  <c r="A117" i="2" s="1"/>
  <c r="C117" i="2" s="1"/>
  <c r="C115" i="2"/>
  <c r="A80" i="2"/>
  <c r="A81" i="2" s="1"/>
  <c r="A82" i="2" s="1"/>
  <c r="B82" i="2" s="1"/>
  <c r="C79" i="2"/>
  <c r="A44" i="2"/>
  <c r="A45" i="2" s="1"/>
  <c r="B45" i="2" s="1"/>
  <c r="C43" i="2"/>
  <c r="C7" i="2"/>
  <c r="A405" i="2" l="1"/>
  <c r="B404" i="2"/>
  <c r="A369" i="2"/>
  <c r="B368" i="2"/>
  <c r="B332" i="2"/>
  <c r="A333" i="2"/>
  <c r="A225" i="2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C253" i="2" s="1"/>
  <c r="A297" i="2"/>
  <c r="C296" i="2"/>
  <c r="A261" i="2"/>
  <c r="B260" i="2"/>
  <c r="B224" i="2"/>
  <c r="C189" i="2"/>
  <c r="B189" i="2"/>
  <c r="B188" i="2"/>
  <c r="C188" i="2"/>
  <c r="B152" i="2"/>
  <c r="C153" i="2"/>
  <c r="B153" i="2"/>
  <c r="C152" i="2"/>
  <c r="B116" i="2"/>
  <c r="B117" i="2"/>
  <c r="B80" i="2"/>
  <c r="B81" i="2"/>
  <c r="B44" i="2"/>
  <c r="B8" i="2"/>
  <c r="A46" i="2"/>
  <c r="C44" i="2"/>
  <c r="C116" i="2"/>
  <c r="C80" i="2"/>
  <c r="C45" i="2"/>
  <c r="C81" i="2"/>
  <c r="A9" i="2"/>
  <c r="B9" i="2" s="1"/>
  <c r="C82" i="2"/>
  <c r="A83" i="2"/>
  <c r="B83" i="2" s="1"/>
  <c r="A118" i="2"/>
  <c r="B118" i="2" s="1"/>
  <c r="C251" i="2" l="1"/>
  <c r="C228" i="2"/>
  <c r="C238" i="2"/>
  <c r="C226" i="2"/>
  <c r="C244" i="2"/>
  <c r="C239" i="2"/>
  <c r="C250" i="2"/>
  <c r="C246" i="2"/>
  <c r="C242" i="2"/>
  <c r="C232" i="2"/>
  <c r="C240" i="2"/>
  <c r="C252" i="2"/>
  <c r="C247" i="2"/>
  <c r="C248" i="2"/>
  <c r="C229" i="2"/>
  <c r="C225" i="2"/>
  <c r="C227" i="2"/>
  <c r="C237" i="2"/>
  <c r="C241" i="2"/>
  <c r="C236" i="2"/>
  <c r="C231" i="2"/>
  <c r="C234" i="2"/>
  <c r="C235" i="2"/>
  <c r="C230" i="2"/>
  <c r="C249" i="2"/>
  <c r="A406" i="2"/>
  <c r="C405" i="2"/>
  <c r="B405" i="2"/>
  <c r="A370" i="2"/>
  <c r="C369" i="2"/>
  <c r="B369" i="2"/>
  <c r="A334" i="2"/>
  <c r="C333" i="2"/>
  <c r="B333" i="2"/>
  <c r="C243" i="2"/>
  <c r="C245" i="2"/>
  <c r="C233" i="2"/>
  <c r="A298" i="2"/>
  <c r="C297" i="2"/>
  <c r="B297" i="2"/>
  <c r="A262" i="2"/>
  <c r="C261" i="2"/>
  <c r="B261" i="2"/>
  <c r="B225" i="2"/>
  <c r="B191" i="2"/>
  <c r="C191" i="2"/>
  <c r="C190" i="2"/>
  <c r="B190" i="2"/>
  <c r="C154" i="2"/>
  <c r="B154" i="2"/>
  <c r="C46" i="2"/>
  <c r="B46" i="2"/>
  <c r="A47" i="2"/>
  <c r="B47" i="2" s="1"/>
  <c r="C118" i="2"/>
  <c r="A119" i="2"/>
  <c r="B119" i="2" s="1"/>
  <c r="C83" i="2"/>
  <c r="A84" i="2"/>
  <c r="B84" i="2" s="1"/>
  <c r="A10" i="2"/>
  <c r="B10" i="2" s="1"/>
  <c r="C9" i="2"/>
  <c r="A407" i="2" l="1"/>
  <c r="C406" i="2"/>
  <c r="B406" i="2"/>
  <c r="A371" i="2"/>
  <c r="C370" i="2"/>
  <c r="B370" i="2"/>
  <c r="A335" i="2"/>
  <c r="C334" i="2"/>
  <c r="B334" i="2"/>
  <c r="A299" i="2"/>
  <c r="B298" i="2"/>
  <c r="C298" i="2"/>
  <c r="A263" i="2"/>
  <c r="C262" i="2"/>
  <c r="B262" i="2"/>
  <c r="B226" i="2"/>
  <c r="B192" i="2"/>
  <c r="C192" i="2"/>
  <c r="B155" i="2"/>
  <c r="C155" i="2"/>
  <c r="A48" i="2"/>
  <c r="B48" i="2" s="1"/>
  <c r="C47" i="2"/>
  <c r="A11" i="2"/>
  <c r="B11" i="2" s="1"/>
  <c r="C10" i="2"/>
  <c r="A85" i="2"/>
  <c r="B85" i="2" s="1"/>
  <c r="C84" i="2"/>
  <c r="A120" i="2"/>
  <c r="B120" i="2" s="1"/>
  <c r="C119" i="2"/>
  <c r="A408" i="2" l="1"/>
  <c r="B407" i="2"/>
  <c r="C407" i="2"/>
  <c r="A372" i="2"/>
  <c r="B371" i="2"/>
  <c r="C371" i="2"/>
  <c r="A336" i="2"/>
  <c r="B335" i="2"/>
  <c r="C335" i="2"/>
  <c r="A300" i="2"/>
  <c r="B299" i="2"/>
  <c r="C299" i="2"/>
  <c r="A264" i="2"/>
  <c r="B263" i="2"/>
  <c r="C263" i="2"/>
  <c r="B227" i="2"/>
  <c r="B193" i="2"/>
  <c r="C193" i="2"/>
  <c r="B157" i="2"/>
  <c r="C157" i="2"/>
  <c r="B156" i="2"/>
  <c r="C156" i="2"/>
  <c r="A49" i="2"/>
  <c r="B49" i="2" s="1"/>
  <c r="C48" i="2"/>
  <c r="A12" i="2"/>
  <c r="B12" i="2" s="1"/>
  <c r="C11" i="2"/>
  <c r="A121" i="2"/>
  <c r="B121" i="2" s="1"/>
  <c r="C120" i="2"/>
  <c r="C85" i="2"/>
  <c r="A86" i="2"/>
  <c r="B86" i="2" s="1"/>
  <c r="A409" i="2" l="1"/>
  <c r="B408" i="2"/>
  <c r="C408" i="2"/>
  <c r="A373" i="2"/>
  <c r="B372" i="2"/>
  <c r="C372" i="2"/>
  <c r="A337" i="2"/>
  <c r="B336" i="2"/>
  <c r="C336" i="2"/>
  <c r="A301" i="2"/>
  <c r="C300" i="2"/>
  <c r="B300" i="2"/>
  <c r="A265" i="2"/>
  <c r="B264" i="2"/>
  <c r="C264" i="2"/>
  <c r="B228" i="2"/>
  <c r="C194" i="2"/>
  <c r="B194" i="2"/>
  <c r="C158" i="2"/>
  <c r="B158" i="2"/>
  <c r="C49" i="2"/>
  <c r="A50" i="2"/>
  <c r="B50" i="2" s="1"/>
  <c r="C86" i="2"/>
  <c r="A87" i="2"/>
  <c r="B87" i="2" s="1"/>
  <c r="C121" i="2"/>
  <c r="A122" i="2"/>
  <c r="B122" i="2" s="1"/>
  <c r="A13" i="2"/>
  <c r="B13" i="2" s="1"/>
  <c r="C12" i="2"/>
  <c r="A410" i="2" l="1"/>
  <c r="C409" i="2"/>
  <c r="B409" i="2"/>
  <c r="A374" i="2"/>
  <c r="B373" i="2"/>
  <c r="C373" i="2"/>
  <c r="A338" i="2"/>
  <c r="B337" i="2"/>
  <c r="C337" i="2"/>
  <c r="A302" i="2"/>
  <c r="C301" i="2"/>
  <c r="B301" i="2"/>
  <c r="A266" i="2"/>
  <c r="C265" i="2"/>
  <c r="B265" i="2"/>
  <c r="B229" i="2"/>
  <c r="C195" i="2"/>
  <c r="B195" i="2"/>
  <c r="C159" i="2"/>
  <c r="B159" i="2"/>
  <c r="C50" i="2"/>
  <c r="A51" i="2"/>
  <c r="B51" i="2" s="1"/>
  <c r="C13" i="2"/>
  <c r="A14" i="2"/>
  <c r="B14" i="2" s="1"/>
  <c r="C122" i="2"/>
  <c r="A123" i="2"/>
  <c r="B123" i="2" s="1"/>
  <c r="A88" i="2"/>
  <c r="B88" i="2" s="1"/>
  <c r="C87" i="2"/>
  <c r="A411" i="2" l="1"/>
  <c r="C410" i="2"/>
  <c r="B410" i="2"/>
  <c r="A375" i="2"/>
  <c r="B374" i="2"/>
  <c r="C374" i="2"/>
  <c r="A339" i="2"/>
  <c r="C338" i="2"/>
  <c r="B338" i="2"/>
  <c r="A303" i="2"/>
  <c r="C302" i="2"/>
  <c r="B302" i="2"/>
  <c r="A267" i="2"/>
  <c r="C266" i="2"/>
  <c r="B266" i="2"/>
  <c r="B230" i="2"/>
  <c r="C196" i="2"/>
  <c r="B196" i="2"/>
  <c r="C160" i="2"/>
  <c r="B160" i="2"/>
  <c r="C51" i="2"/>
  <c r="A52" i="2"/>
  <c r="B52" i="2" s="1"/>
  <c r="C88" i="2"/>
  <c r="A89" i="2"/>
  <c r="B89" i="2" s="1"/>
  <c r="A15" i="2"/>
  <c r="B15" i="2" s="1"/>
  <c r="C14" i="2"/>
  <c r="C123" i="2"/>
  <c r="A124" i="2"/>
  <c r="B124" i="2" s="1"/>
  <c r="A412" i="2" l="1"/>
  <c r="B411" i="2"/>
  <c r="C411" i="2"/>
  <c r="A376" i="2"/>
  <c r="B375" i="2"/>
  <c r="C375" i="2"/>
  <c r="A340" i="2"/>
  <c r="C339" i="2"/>
  <c r="B339" i="2"/>
  <c r="A304" i="2"/>
  <c r="B303" i="2"/>
  <c r="C303" i="2"/>
  <c r="A268" i="2"/>
  <c r="B267" i="2"/>
  <c r="C267" i="2"/>
  <c r="B231" i="2"/>
  <c r="C197" i="2"/>
  <c r="B197" i="2"/>
  <c r="C161" i="2"/>
  <c r="B161" i="2"/>
  <c r="A53" i="2"/>
  <c r="B53" i="2" s="1"/>
  <c r="C52" i="2"/>
  <c r="C15" i="2"/>
  <c r="A16" i="2"/>
  <c r="B16" i="2" s="1"/>
  <c r="A125" i="2"/>
  <c r="B125" i="2" s="1"/>
  <c r="C124" i="2"/>
  <c r="C89" i="2"/>
  <c r="A90" i="2"/>
  <c r="B90" i="2" s="1"/>
  <c r="A413" i="2" l="1"/>
  <c r="C412" i="2"/>
  <c r="B412" i="2"/>
  <c r="A377" i="2"/>
  <c r="C376" i="2"/>
  <c r="B376" i="2"/>
  <c r="A341" i="2"/>
  <c r="C340" i="2"/>
  <c r="B340" i="2"/>
  <c r="A305" i="2"/>
  <c r="B304" i="2"/>
  <c r="C304" i="2"/>
  <c r="A269" i="2"/>
  <c r="C268" i="2"/>
  <c r="B268" i="2"/>
  <c r="B232" i="2"/>
  <c r="C198" i="2"/>
  <c r="B198" i="2"/>
  <c r="C162" i="2"/>
  <c r="B162" i="2"/>
  <c r="C53" i="2"/>
  <c r="A54" i="2"/>
  <c r="B54" i="2" s="1"/>
  <c r="C90" i="2"/>
  <c r="A91" i="2"/>
  <c r="B91" i="2" s="1"/>
  <c r="A126" i="2"/>
  <c r="B126" i="2" s="1"/>
  <c r="C125" i="2"/>
  <c r="C16" i="2"/>
  <c r="A17" i="2"/>
  <c r="B17" i="2" s="1"/>
  <c r="A414" i="2" l="1"/>
  <c r="C413" i="2"/>
  <c r="B413" i="2"/>
  <c r="A378" i="2"/>
  <c r="C377" i="2"/>
  <c r="B377" i="2"/>
  <c r="A342" i="2"/>
  <c r="C341" i="2"/>
  <c r="B341" i="2"/>
  <c r="A306" i="2"/>
  <c r="C305" i="2"/>
  <c r="B305" i="2"/>
  <c r="A270" i="2"/>
  <c r="C269" i="2"/>
  <c r="B269" i="2"/>
  <c r="B233" i="2"/>
  <c r="B199" i="2"/>
  <c r="C199" i="2"/>
  <c r="B163" i="2"/>
  <c r="C163" i="2"/>
  <c r="A55" i="2"/>
  <c r="B55" i="2" s="1"/>
  <c r="C54" i="2"/>
  <c r="C126" i="2"/>
  <c r="A127" i="2"/>
  <c r="B127" i="2" s="1"/>
  <c r="C91" i="2"/>
  <c r="A92" i="2"/>
  <c r="B92" i="2" s="1"/>
  <c r="C17" i="2"/>
  <c r="A18" i="2"/>
  <c r="B18" i="2" s="1"/>
  <c r="A415" i="2" l="1"/>
  <c r="C414" i="2"/>
  <c r="B414" i="2"/>
  <c r="A379" i="2"/>
  <c r="C378" i="2"/>
  <c r="B378" i="2"/>
  <c r="A343" i="2"/>
  <c r="C342" i="2"/>
  <c r="B342" i="2"/>
  <c r="A56" i="2"/>
  <c r="B56" i="2" s="1"/>
  <c r="A307" i="2"/>
  <c r="C306" i="2"/>
  <c r="B306" i="2"/>
  <c r="A271" i="2"/>
  <c r="C270" i="2"/>
  <c r="B270" i="2"/>
  <c r="B234" i="2"/>
  <c r="B200" i="2"/>
  <c r="C200" i="2"/>
  <c r="B164" i="2"/>
  <c r="C164" i="2"/>
  <c r="C55" i="2"/>
  <c r="A128" i="2"/>
  <c r="B128" i="2" s="1"/>
  <c r="C127" i="2"/>
  <c r="A93" i="2"/>
  <c r="B93" i="2" s="1"/>
  <c r="C92" i="2"/>
  <c r="C18" i="2"/>
  <c r="A19" i="2"/>
  <c r="B19" i="2" s="1"/>
  <c r="A416" i="2" l="1"/>
  <c r="B415" i="2"/>
  <c r="C415" i="2"/>
  <c r="A380" i="2"/>
  <c r="B379" i="2"/>
  <c r="C379" i="2"/>
  <c r="A344" i="2"/>
  <c r="B343" i="2"/>
  <c r="C343" i="2"/>
  <c r="A57" i="2"/>
  <c r="B57" i="2" s="1"/>
  <c r="C56" i="2"/>
  <c r="A308" i="2"/>
  <c r="B307" i="2"/>
  <c r="C307" i="2"/>
  <c r="A272" i="2"/>
  <c r="C271" i="2"/>
  <c r="B271" i="2"/>
  <c r="B235" i="2"/>
  <c r="B201" i="2"/>
  <c r="C201" i="2"/>
  <c r="B165" i="2"/>
  <c r="C165" i="2"/>
  <c r="C128" i="2"/>
  <c r="A129" i="2"/>
  <c r="B129" i="2" s="1"/>
  <c r="C57" i="2"/>
  <c r="C93" i="2"/>
  <c r="A94" i="2"/>
  <c r="B94" i="2" s="1"/>
  <c r="C19" i="2"/>
  <c r="A20" i="2"/>
  <c r="B20" i="2" s="1"/>
  <c r="A58" i="2" l="1"/>
  <c r="B58" i="2" s="1"/>
  <c r="A417" i="2"/>
  <c r="B416" i="2"/>
  <c r="C416" i="2"/>
  <c r="A381" i="2"/>
  <c r="B380" i="2"/>
  <c r="C380" i="2"/>
  <c r="A345" i="2"/>
  <c r="B344" i="2"/>
  <c r="C344" i="2"/>
  <c r="A309" i="2"/>
  <c r="C308" i="2"/>
  <c r="B308" i="2"/>
  <c r="A273" i="2"/>
  <c r="B272" i="2"/>
  <c r="C272" i="2"/>
  <c r="B236" i="2"/>
  <c r="C202" i="2"/>
  <c r="B202" i="2"/>
  <c r="C166" i="2"/>
  <c r="B166" i="2"/>
  <c r="C20" i="2"/>
  <c r="A21" i="2"/>
  <c r="B21" i="2" s="1"/>
  <c r="C94" i="2"/>
  <c r="A95" i="2"/>
  <c r="B95" i="2" s="1"/>
  <c r="C129" i="2"/>
  <c r="A130" i="2"/>
  <c r="B130" i="2" s="1"/>
  <c r="C58" i="2" l="1"/>
  <c r="A59" i="2"/>
  <c r="B59" i="2" s="1"/>
  <c r="A418" i="2"/>
  <c r="C417" i="2"/>
  <c r="B417" i="2"/>
  <c r="A382" i="2"/>
  <c r="B381" i="2"/>
  <c r="C381" i="2"/>
  <c r="A346" i="2"/>
  <c r="B345" i="2"/>
  <c r="C345" i="2"/>
  <c r="A310" i="2"/>
  <c r="C309" i="2"/>
  <c r="B309" i="2"/>
  <c r="A274" i="2"/>
  <c r="C273" i="2"/>
  <c r="B273" i="2"/>
  <c r="B237" i="2"/>
  <c r="C203" i="2"/>
  <c r="B203" i="2"/>
  <c r="C167" i="2"/>
  <c r="B167" i="2"/>
  <c r="C130" i="2"/>
  <c r="A131" i="2"/>
  <c r="B131" i="2" s="1"/>
  <c r="C21" i="2"/>
  <c r="A22" i="2"/>
  <c r="B22" i="2" s="1"/>
  <c r="C95" i="2"/>
  <c r="A96" i="2"/>
  <c r="B96" i="2" s="1"/>
  <c r="C59" i="2" l="1"/>
  <c r="A60" i="2"/>
  <c r="B60" i="2" s="1"/>
  <c r="A419" i="2"/>
  <c r="C418" i="2"/>
  <c r="B418" i="2"/>
  <c r="A383" i="2"/>
  <c r="B382" i="2"/>
  <c r="C382" i="2"/>
  <c r="A347" i="2"/>
  <c r="B346" i="2"/>
  <c r="C346" i="2"/>
  <c r="A311" i="2"/>
  <c r="C310" i="2"/>
  <c r="B310" i="2"/>
  <c r="A275" i="2"/>
  <c r="C274" i="2"/>
  <c r="B274" i="2"/>
  <c r="B238" i="2"/>
  <c r="C204" i="2"/>
  <c r="B204" i="2"/>
  <c r="C168" i="2"/>
  <c r="B168" i="2"/>
  <c r="A23" i="2"/>
  <c r="B23" i="2" s="1"/>
  <c r="C22" i="2"/>
  <c r="C131" i="2"/>
  <c r="A132" i="2"/>
  <c r="B132" i="2" s="1"/>
  <c r="C96" i="2"/>
  <c r="A97" i="2"/>
  <c r="B97" i="2" s="1"/>
  <c r="C60" i="2"/>
  <c r="A61" i="2"/>
  <c r="B61" i="2" s="1"/>
  <c r="A420" i="2" l="1"/>
  <c r="B419" i="2"/>
  <c r="C419" i="2"/>
  <c r="A384" i="2"/>
  <c r="C383" i="2"/>
  <c r="B383" i="2"/>
  <c r="A348" i="2"/>
  <c r="C347" i="2"/>
  <c r="B347" i="2"/>
  <c r="A312" i="2"/>
  <c r="B311" i="2"/>
  <c r="C311" i="2"/>
  <c r="A276" i="2"/>
  <c r="B275" i="2"/>
  <c r="C275" i="2"/>
  <c r="B239" i="2"/>
  <c r="C205" i="2"/>
  <c r="B205" i="2"/>
  <c r="C169" i="2"/>
  <c r="B169" i="2"/>
  <c r="C23" i="2"/>
  <c r="A24" i="2"/>
  <c r="B24" i="2" s="1"/>
  <c r="A98" i="2"/>
  <c r="B98" i="2" s="1"/>
  <c r="C97" i="2"/>
  <c r="A133" i="2"/>
  <c r="B133" i="2" s="1"/>
  <c r="C132" i="2"/>
  <c r="C61" i="2"/>
  <c r="A62" i="2"/>
  <c r="B62" i="2" s="1"/>
  <c r="A421" i="2" l="1"/>
  <c r="C420" i="2"/>
  <c r="B420" i="2"/>
  <c r="A385" i="2"/>
  <c r="C384" i="2"/>
  <c r="B384" i="2"/>
  <c r="A349" i="2"/>
  <c r="C348" i="2"/>
  <c r="B348" i="2"/>
  <c r="A313" i="2"/>
  <c r="B312" i="2"/>
  <c r="C312" i="2"/>
  <c r="A277" i="2"/>
  <c r="C276" i="2"/>
  <c r="B276" i="2"/>
  <c r="B240" i="2"/>
  <c r="C206" i="2"/>
  <c r="B206" i="2"/>
  <c r="C170" i="2"/>
  <c r="B170" i="2"/>
  <c r="C62" i="2"/>
  <c r="A63" i="2"/>
  <c r="B63" i="2" s="1"/>
  <c r="C133" i="2"/>
  <c r="A134" i="2"/>
  <c r="B134" i="2" s="1"/>
  <c r="A99" i="2"/>
  <c r="B99" i="2" s="1"/>
  <c r="C98" i="2"/>
  <c r="C24" i="2"/>
  <c r="A25" i="2"/>
  <c r="B25" i="2" s="1"/>
  <c r="A422" i="2" l="1"/>
  <c r="C421" i="2"/>
  <c r="B421" i="2"/>
  <c r="A386" i="2"/>
  <c r="C385" i="2"/>
  <c r="B385" i="2"/>
  <c r="A350" i="2"/>
  <c r="C349" i="2"/>
  <c r="B349" i="2"/>
  <c r="A314" i="2"/>
  <c r="C313" i="2"/>
  <c r="B313" i="2"/>
  <c r="A278" i="2"/>
  <c r="C277" i="2"/>
  <c r="B277" i="2"/>
  <c r="B241" i="2"/>
  <c r="B207" i="2"/>
  <c r="C207" i="2"/>
  <c r="B171" i="2"/>
  <c r="C171" i="2"/>
  <c r="C99" i="2"/>
  <c r="A100" i="2"/>
  <c r="B100" i="2" s="1"/>
  <c r="C25" i="2"/>
  <c r="A26" i="2"/>
  <c r="B26" i="2" s="1"/>
  <c r="C63" i="2"/>
  <c r="A64" i="2"/>
  <c r="B64" i="2" s="1"/>
  <c r="C134" i="2"/>
  <c r="A135" i="2"/>
  <c r="B135" i="2" s="1"/>
  <c r="A423" i="2" l="1"/>
  <c r="C422" i="2"/>
  <c r="B422" i="2"/>
  <c r="A387" i="2"/>
  <c r="C386" i="2"/>
  <c r="B386" i="2"/>
  <c r="A351" i="2"/>
  <c r="C350" i="2"/>
  <c r="B350" i="2"/>
  <c r="A315" i="2"/>
  <c r="C314" i="2"/>
  <c r="B314" i="2"/>
  <c r="A279" i="2"/>
  <c r="C278" i="2"/>
  <c r="B278" i="2"/>
  <c r="B242" i="2"/>
  <c r="B208" i="2"/>
  <c r="C208" i="2"/>
  <c r="B172" i="2"/>
  <c r="C172" i="2"/>
  <c r="A136" i="2"/>
  <c r="B136" i="2" s="1"/>
  <c r="C135" i="2"/>
  <c r="C26" i="2"/>
  <c r="A27" i="2"/>
  <c r="B27" i="2" s="1"/>
  <c r="A101" i="2"/>
  <c r="B101" i="2" s="1"/>
  <c r="C100" i="2"/>
  <c r="C64" i="2"/>
  <c r="A65" i="2"/>
  <c r="B65" i="2" s="1"/>
  <c r="A424" i="2" l="1"/>
  <c r="B423" i="2"/>
  <c r="C423" i="2"/>
  <c r="A388" i="2"/>
  <c r="B387" i="2"/>
  <c r="C387" i="2"/>
  <c r="A352" i="2"/>
  <c r="B351" i="2"/>
  <c r="C351" i="2"/>
  <c r="A316" i="2"/>
  <c r="B315" i="2"/>
  <c r="C315" i="2"/>
  <c r="A280" i="2"/>
  <c r="B279" i="2"/>
  <c r="C279" i="2"/>
  <c r="B243" i="2"/>
  <c r="C209" i="2"/>
  <c r="B209" i="2"/>
  <c r="B173" i="2"/>
  <c r="C173" i="2"/>
  <c r="C27" i="2"/>
  <c r="A28" i="2"/>
  <c r="B28" i="2" s="1"/>
  <c r="A137" i="2"/>
  <c r="B137" i="2" s="1"/>
  <c r="C136" i="2"/>
  <c r="C101" i="2"/>
  <c r="A102" i="2"/>
  <c r="B102" i="2" s="1"/>
  <c r="A66" i="2"/>
  <c r="B66" i="2" s="1"/>
  <c r="C65" i="2"/>
  <c r="A425" i="2" l="1"/>
  <c r="B424" i="2"/>
  <c r="C424" i="2"/>
  <c r="A389" i="2"/>
  <c r="B388" i="2"/>
  <c r="C388" i="2"/>
  <c r="A353" i="2"/>
  <c r="B352" i="2"/>
  <c r="C352" i="2"/>
  <c r="A317" i="2"/>
  <c r="C316" i="2"/>
  <c r="B316" i="2"/>
  <c r="A281" i="2"/>
  <c r="B280" i="2"/>
  <c r="C280" i="2"/>
  <c r="B244" i="2"/>
  <c r="C210" i="2"/>
  <c r="B210" i="2"/>
  <c r="C174" i="2"/>
  <c r="B174" i="2"/>
  <c r="C137" i="2"/>
  <c r="A138" i="2"/>
  <c r="B138" i="2" s="1"/>
  <c r="C28" i="2"/>
  <c r="A29" i="2"/>
  <c r="B29" i="2" s="1"/>
  <c r="C102" i="2"/>
  <c r="A103" i="2"/>
  <c r="B103" i="2" s="1"/>
  <c r="C66" i="2"/>
  <c r="A67" i="2"/>
  <c r="B67" i="2" s="1"/>
  <c r="A426" i="2" l="1"/>
  <c r="C425" i="2"/>
  <c r="B425" i="2"/>
  <c r="A390" i="2"/>
  <c r="C389" i="2"/>
  <c r="B389" i="2"/>
  <c r="A354" i="2"/>
  <c r="B353" i="2"/>
  <c r="C353" i="2"/>
  <c r="A318" i="2"/>
  <c r="C317" i="2"/>
  <c r="B317" i="2"/>
  <c r="A282" i="2"/>
  <c r="C281" i="2"/>
  <c r="B281" i="2"/>
  <c r="B245" i="2"/>
  <c r="C211" i="2"/>
  <c r="B211" i="2"/>
  <c r="C175" i="2"/>
  <c r="B175" i="2"/>
  <c r="C138" i="2"/>
  <c r="A139" i="2"/>
  <c r="B139" i="2" s="1"/>
  <c r="A104" i="2"/>
  <c r="B104" i="2" s="1"/>
  <c r="C103" i="2"/>
  <c r="A68" i="2"/>
  <c r="B68" i="2" s="1"/>
  <c r="C67" i="2"/>
  <c r="C29" i="2"/>
  <c r="A30" i="2"/>
  <c r="B30" i="2" s="1"/>
  <c r="A427" i="2" l="1"/>
  <c r="C426" i="2"/>
  <c r="B426" i="2"/>
  <c r="A391" i="2"/>
  <c r="B390" i="2"/>
  <c r="C390" i="2"/>
  <c r="A355" i="2"/>
  <c r="C354" i="2"/>
  <c r="B354" i="2"/>
  <c r="A319" i="2"/>
  <c r="C318" i="2"/>
  <c r="B318" i="2"/>
  <c r="A283" i="2"/>
  <c r="C282" i="2"/>
  <c r="B282" i="2"/>
  <c r="B246" i="2"/>
  <c r="C212" i="2"/>
  <c r="B212" i="2"/>
  <c r="C176" i="2"/>
  <c r="B176" i="2"/>
  <c r="C139" i="2"/>
  <c r="A140" i="2"/>
  <c r="B140" i="2" s="1"/>
  <c r="A69" i="2"/>
  <c r="B69" i="2" s="1"/>
  <c r="C68" i="2"/>
  <c r="A31" i="2"/>
  <c r="B31" i="2" s="1"/>
  <c r="C30" i="2"/>
  <c r="C104" i="2"/>
  <c r="A105" i="2"/>
  <c r="B105" i="2" s="1"/>
  <c r="A428" i="2" l="1"/>
  <c r="B427" i="2"/>
  <c r="C427" i="2"/>
  <c r="A392" i="2"/>
  <c r="B391" i="2"/>
  <c r="C391" i="2"/>
  <c r="A356" i="2"/>
  <c r="C355" i="2"/>
  <c r="B355" i="2"/>
  <c r="A320" i="2"/>
  <c r="B319" i="2"/>
  <c r="C319" i="2"/>
  <c r="A284" i="2"/>
  <c r="B283" i="2"/>
  <c r="C283" i="2"/>
  <c r="B247" i="2"/>
  <c r="C213" i="2"/>
  <c r="B213" i="2"/>
  <c r="C177" i="2"/>
  <c r="B177" i="2"/>
  <c r="C140" i="2"/>
  <c r="A141" i="2"/>
  <c r="B141" i="2" s="1"/>
  <c r="C69" i="2"/>
  <c r="A70" i="2"/>
  <c r="B70" i="2" s="1"/>
  <c r="A106" i="2"/>
  <c r="B106" i="2" s="1"/>
  <c r="C105" i="2"/>
  <c r="C31" i="2"/>
  <c r="A32" i="2"/>
  <c r="B32" i="2" s="1"/>
  <c r="A429" i="2" l="1"/>
  <c r="C428" i="2"/>
  <c r="B428" i="2"/>
  <c r="A393" i="2"/>
  <c r="C392" i="2"/>
  <c r="B392" i="2"/>
  <c r="A357" i="2"/>
  <c r="C356" i="2"/>
  <c r="B356" i="2"/>
  <c r="A321" i="2"/>
  <c r="B320" i="2"/>
  <c r="C320" i="2"/>
  <c r="A285" i="2"/>
  <c r="C284" i="2"/>
  <c r="B284" i="2"/>
  <c r="B248" i="2"/>
  <c r="C214" i="2"/>
  <c r="B214" i="2"/>
  <c r="C178" i="2"/>
  <c r="B178" i="2"/>
  <c r="A33" i="2"/>
  <c r="B33" i="2" s="1"/>
  <c r="C32" i="2"/>
  <c r="C70" i="2"/>
  <c r="A71" i="2"/>
  <c r="B71" i="2" s="1"/>
  <c r="A142" i="2"/>
  <c r="B142" i="2" s="1"/>
  <c r="C141" i="2"/>
  <c r="C106" i="2"/>
  <c r="A107" i="2"/>
  <c r="B107" i="2" s="1"/>
  <c r="A430" i="2" l="1"/>
  <c r="C429" i="2"/>
  <c r="B429" i="2"/>
  <c r="A394" i="2"/>
  <c r="C393" i="2"/>
  <c r="B393" i="2"/>
  <c r="A358" i="2"/>
  <c r="C357" i="2"/>
  <c r="B357" i="2"/>
  <c r="A322" i="2"/>
  <c r="C321" i="2"/>
  <c r="B321" i="2"/>
  <c r="A286" i="2"/>
  <c r="B285" i="2"/>
  <c r="C285" i="2"/>
  <c r="B249" i="2"/>
  <c r="B215" i="2"/>
  <c r="C215" i="2"/>
  <c r="B179" i="2"/>
  <c r="C179" i="2"/>
  <c r="C142" i="2"/>
  <c r="A143" i="2"/>
  <c r="B143" i="2" s="1"/>
  <c r="C71" i="2"/>
  <c r="A72" i="2"/>
  <c r="B72" i="2" s="1"/>
  <c r="A34" i="2"/>
  <c r="B34" i="2" s="1"/>
  <c r="C33" i="2"/>
  <c r="C107" i="2"/>
  <c r="A108" i="2"/>
  <c r="B108" i="2" s="1"/>
  <c r="A431" i="2" l="1"/>
  <c r="C430" i="2"/>
  <c r="B430" i="2"/>
  <c r="A395" i="2"/>
  <c r="C394" i="2"/>
  <c r="B394" i="2"/>
  <c r="A359" i="2"/>
  <c r="C358" i="2"/>
  <c r="B358" i="2"/>
  <c r="A323" i="2"/>
  <c r="C322" i="2"/>
  <c r="B322" i="2"/>
  <c r="A287" i="2"/>
  <c r="C286" i="2"/>
  <c r="B286" i="2"/>
  <c r="B250" i="2"/>
  <c r="B216" i="2"/>
  <c r="C216" i="2"/>
  <c r="B180" i="2"/>
  <c r="C180" i="2"/>
  <c r="C72" i="2"/>
  <c r="A73" i="2"/>
  <c r="B73" i="2" s="1"/>
  <c r="C143" i="2"/>
  <c r="A144" i="2"/>
  <c r="B144" i="2" s="1"/>
  <c r="C34" i="2"/>
  <c r="A35" i="2"/>
  <c r="B35" i="2" s="1"/>
  <c r="A109" i="2"/>
  <c r="B109" i="2" s="1"/>
  <c r="C108" i="2"/>
  <c r="A432" i="2" l="1"/>
  <c r="B431" i="2"/>
  <c r="C431" i="2"/>
  <c r="A396" i="2"/>
  <c r="B395" i="2"/>
  <c r="C395" i="2"/>
  <c r="A360" i="2"/>
  <c r="B359" i="2"/>
  <c r="C359" i="2"/>
  <c r="A324" i="2"/>
  <c r="B323" i="2"/>
  <c r="C323" i="2"/>
  <c r="A288" i="2"/>
  <c r="B287" i="2"/>
  <c r="C287" i="2"/>
  <c r="B251" i="2"/>
  <c r="B217" i="2"/>
  <c r="C217" i="2"/>
  <c r="B181" i="2"/>
  <c r="C181" i="2"/>
  <c r="C35" i="2"/>
  <c r="A36" i="2"/>
  <c r="B36" i="2" s="1"/>
  <c r="C109" i="2"/>
  <c r="C73" i="2"/>
  <c r="A145" i="2"/>
  <c r="B145" i="2" s="1"/>
  <c r="C144" i="2"/>
  <c r="A433" i="2" l="1"/>
  <c r="B432" i="2"/>
  <c r="C432" i="2"/>
  <c r="A397" i="2"/>
  <c r="B396" i="2"/>
  <c r="C396" i="2"/>
  <c r="A361" i="2"/>
  <c r="B360" i="2"/>
  <c r="C360" i="2"/>
  <c r="A325" i="2"/>
  <c r="C324" i="2"/>
  <c r="B324" i="2"/>
  <c r="A289" i="2"/>
  <c r="B288" i="2"/>
  <c r="C288" i="2"/>
  <c r="B252" i="2"/>
  <c r="C36" i="2"/>
  <c r="A37" i="2"/>
  <c r="B37" i="2" s="1"/>
  <c r="C145" i="2"/>
  <c r="C433" i="2" l="1"/>
  <c r="B433" i="2"/>
  <c r="B397" i="2"/>
  <c r="C397" i="2"/>
  <c r="B361" i="2"/>
  <c r="C361" i="2"/>
  <c r="C325" i="2"/>
  <c r="B325" i="2"/>
  <c r="C289" i="2"/>
  <c r="B289" i="2"/>
  <c r="B253" i="2"/>
  <c r="C37" i="2"/>
</calcChain>
</file>

<file path=xl/sharedStrings.xml><?xml version="1.0" encoding="utf-8"?>
<sst xmlns="http://schemas.openxmlformats.org/spreadsheetml/2006/main" count="85" uniqueCount="44">
  <si>
    <t>元日2025</t>
  </si>
  <si>
    <t>成人の日2025</t>
  </si>
  <si>
    <t>建国記念の日2025</t>
  </si>
  <si>
    <t>天皇誕生日</t>
  </si>
  <si>
    <t>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</si>
  <si>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</si>
  <si>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</si>
  <si>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</si>
  <si>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</si>
  <si>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</si>
  <si>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</si>
  <si>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</si>
  <si>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</si>
  <si>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</si>
  <si>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</si>
  <si>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</si>
  <si>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</si>
  <si>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振替休日</t>
  </si>
  <si>
    <t>元日2026</t>
  </si>
  <si>
    <t>成人の日2026</t>
  </si>
  <si>
    <t>建国記念の日2026</t>
  </si>
  <si>
    <t>春分の日2026</t>
  </si>
  <si>
    <t>休園日</t>
  </si>
  <si>
    <t>大晦日2025</t>
  </si>
  <si>
    <t>大晦日2026</t>
  </si>
  <si>
    <t>元旦2027</t>
  </si>
  <si>
    <t>年度</t>
  </si>
  <si>
    <t>開始月</t>
  </si>
  <si>
    <t>月</t>
  </si>
  <si>
    <r>
      <rPr>
        <b/>
        <sz val="10"/>
        <color theme="1"/>
        <rFont val="MS PGothic"/>
        <family val="3"/>
        <charset val="128"/>
      </rPr>
      <t>　</t>
    </r>
  </si>
  <si>
    <t>成人の日</t>
  </si>
  <si>
    <t>建国記念の日</t>
  </si>
  <si>
    <t>備考</t>
    <rPh sb="0" eb="2">
      <t>ビコウ</t>
    </rPh>
    <phoneticPr fontId="24"/>
  </si>
  <si>
    <t>研修予定</t>
    <rPh sb="0" eb="2">
      <t>ケンシュウ</t>
    </rPh>
    <rPh sb="2" eb="4">
      <t>ヨテイ</t>
    </rPh>
    <phoneticPr fontId="24"/>
  </si>
  <si>
    <t>日本の祝日</t>
    <rPh sb="0" eb="2">
      <t>ニホン</t>
    </rPh>
    <rPh sb="3" eb="5">
      <t>シュクジツ</t>
    </rPh>
    <phoneticPr fontId="24"/>
  </si>
  <si>
    <t>←年度を入力してください（半角数字）</t>
    <rPh sb="1" eb="3">
      <t>ネンド</t>
    </rPh>
    <rPh sb="4" eb="6">
      <t>ニュウリョク</t>
    </rPh>
    <rPh sb="13" eb="15">
      <t>ハンカク</t>
    </rPh>
    <rPh sb="15" eb="17">
      <t>スウジ</t>
    </rPh>
    <phoneticPr fontId="24"/>
  </si>
  <si>
    <t>祝日の名称</t>
    <rPh sb="0" eb="2">
      <t>シュクジツ</t>
    </rPh>
    <rPh sb="3" eb="5">
      <t>メイショウ</t>
    </rPh>
    <phoneticPr fontId="24"/>
  </si>
  <si>
    <t>祝日の日付</t>
    <rPh sb="0" eb="2">
      <t>シュクジツ</t>
    </rPh>
    <rPh sb="3" eb="5">
      <t>ヒヅケ</t>
    </rPh>
    <phoneticPr fontId="24"/>
  </si>
  <si>
    <r>
      <t>A</t>
    </r>
    <r>
      <rPr>
        <sz val="11"/>
        <color rgb="FF000000"/>
        <rFont val="ＭＳ ゴシック"/>
        <family val="3"/>
        <charset val="128"/>
      </rPr>
      <t>列</t>
    </r>
    <r>
      <rPr>
        <sz val="11"/>
        <color rgb="FF000000"/>
        <rFont val="Calibri"/>
        <family val="2"/>
        <scheme val="minor"/>
      </rPr>
      <t>・・・</t>
    </r>
    <rPh sb="1" eb="2">
      <t>レツ</t>
    </rPh>
    <phoneticPr fontId="24"/>
  </si>
  <si>
    <r>
      <t>B</t>
    </r>
    <r>
      <rPr>
        <sz val="11"/>
        <color rgb="FF000000"/>
        <rFont val="ＭＳ ゴシック"/>
        <family val="3"/>
        <charset val="128"/>
      </rPr>
      <t>列</t>
    </r>
    <r>
      <rPr>
        <sz val="11"/>
        <color rgb="FF000000"/>
        <rFont val="Calibri"/>
        <family val="2"/>
        <scheme val="minor"/>
      </rPr>
      <t>・・・</t>
    </r>
    <rPh sb="1" eb="2">
      <t>レツ</t>
    </rPh>
    <phoneticPr fontId="24"/>
  </si>
  <si>
    <t>※半角数字</t>
    <rPh sb="1" eb="5">
      <t>ハンカクスウジ</t>
    </rPh>
    <phoneticPr fontId="24"/>
  </si>
  <si>
    <t>「年間計画テンプレート」の年度を入力</t>
    <rPh sb="1" eb="3">
      <t>ネンカン</t>
    </rPh>
    <rPh sb="3" eb="5">
      <t>ケイカク</t>
    </rPh>
    <rPh sb="13" eb="15">
      <t>ネンド</t>
    </rPh>
    <rPh sb="16" eb="18">
      <t>ニュウリョク</t>
    </rPh>
    <phoneticPr fontId="24"/>
  </si>
  <si>
    <t>「祝日マスタ」に祝日情報を入力</t>
    <rPh sb="1" eb="3">
      <t>シュクジツ</t>
    </rPh>
    <rPh sb="8" eb="10">
      <t>シュクジツ</t>
    </rPh>
    <rPh sb="10" eb="12">
      <t>ジョウホウ</t>
    </rPh>
    <rPh sb="13" eb="15">
      <t>ニュウリョク</t>
    </rPh>
    <phoneticPr fontId="24"/>
  </si>
  <si>
    <t>祝日マスタに記入した情報通りに、カレンダーが反映されているか確認後、印刷</t>
    <rPh sb="0" eb="2">
      <t>シュクジツ</t>
    </rPh>
    <rPh sb="6" eb="8">
      <t>キニュウ</t>
    </rPh>
    <rPh sb="10" eb="13">
      <t>ジョウホウドオ</t>
    </rPh>
    <rPh sb="22" eb="24">
      <t>ハンエイ</t>
    </rPh>
    <rPh sb="30" eb="32">
      <t>カクニン</t>
    </rPh>
    <rPh sb="32" eb="33">
      <t>ゴ</t>
    </rPh>
    <rPh sb="34" eb="36">
      <t>インサツ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</si>
</sst>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2">
    <font>
      <sz val="11"/>
      <color rgb="FF000000"/>
      <name val="Calibri"/>
      <scheme val="minor"/>
    </font>
    <font>
      <sz val="11"/>
      <color theme="1"/>
      <name val="Arial"/>
    </font>
    <font>
      <sz val="11"/>
      <color rgb="FFFF0000"/>
      <name val="Arial"/>
    </font>
    <font>
      <b/>
      <sz val="12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b/>
      <sz val="11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&quot;ＭＳ Ｐゴシック&quot;"/>
      <family val="3"/>
      <charset val="128"/>
    </font>
    <font>
      <sz val="11"/>
      <color rgb="FF538DD5"/>
      <name val="&quot;ＭＳ Ｐゴシック&quot;"/>
      <family val="3"/>
      <charset val="128"/>
    </font>
    <font>
      <sz val="11"/>
      <color rgb="FF0070C0"/>
      <name val="&quot;ＭＳ Ｐゴシック&quot;"/>
      <family val="3"/>
      <charset val="128"/>
    </font>
    <font>
      <sz val="11"/>
      <color rgb="FF000000"/>
      <name val="&quot;ＭＳ Ｐゴシック&quot;"/>
      <family val="3"/>
      <charset val="128"/>
    </font>
    <font>
      <sz val="11"/>
      <color rgb="FFFFFFFF"/>
      <name val="MS PGothic"/>
      <family val="3"/>
      <charset val="128"/>
    </font>
    <font>
      <sz val="11"/>
      <color theme="1"/>
      <name val="&quot;ＭＳ Ｐゴシック&quot;"/>
      <family val="3"/>
      <charset val="128"/>
    </font>
    <font>
      <sz val="11"/>
      <color theme="1"/>
      <name val="Calibri"/>
      <family val="2"/>
      <scheme val="minor"/>
    </font>
    <font>
      <sz val="11"/>
      <color rgb="FF0070C0"/>
      <name val="&quot;ＭＳ Ｐゴシック&quot;"/>
      <family val="3"/>
      <charset val="128"/>
    </font>
    <font>
      <sz val="11"/>
      <color rgb="FF000000"/>
      <name val="&quot;ＭＳ Ｐゴシック&quot;"/>
      <family val="3"/>
      <charset val="128"/>
    </font>
    <font>
      <sz val="10"/>
      <color rgb="FF000000"/>
      <name val="&quot;ＭＳ Ｐゴシック&quot;"/>
      <family val="3"/>
      <charset val="128"/>
    </font>
    <font>
      <sz val="11"/>
      <color theme="1"/>
      <name val="Calibri"/>
      <family val="2"/>
    </font>
    <font>
      <sz val="6"/>
      <name val="Calibri"/>
      <family val="3"/>
      <charset val="128"/>
      <scheme val="minor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color rgb="FF000000"/>
      <name val="Calibri"/>
      <family val="2"/>
      <scheme val="minor"/>
    </font>
    <font>
      <b/>
      <sz val="11"/>
      <color rgb="FF000000"/>
      <name val="ＭＳ Ｐゴシック"/>
      <family val="3"/>
      <charset val="128"/>
    </font>
    <font>
      <sz val="11"/>
      <color rgb="FF000000"/>
      <name val="MS UI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DBDBD"/>
        <bgColor rgb="FFBDBDBD"/>
      </patternFill>
    </fill>
    <fill>
      <patternFill patternType="solid">
        <fgColor rgb="FF4A86E8"/>
        <bgColor rgb="FF4A86E8"/>
      </patternFill>
    </fill>
    <fill>
      <patternFill patternType="solid">
        <fgColor rgb="FFF3F3F3"/>
        <bgColor rgb="FFF3F3F3"/>
      </patternFill>
    </fill>
    <fill>
      <patternFill patternType="solid">
        <fgColor rgb="FF92D050"/>
        <bgColor rgb="FF4A86E8"/>
      </patternFill>
    </fill>
    <fill>
      <patternFill patternType="solid">
        <fgColor rgb="FFFFC000"/>
        <bgColor rgb="FF4A86E8"/>
      </patternFill>
    </fill>
    <fill>
      <patternFill patternType="solid">
        <fgColor rgb="FFEAF3D9"/>
        <bgColor rgb="FF4A86E8"/>
      </patternFill>
    </fill>
    <fill>
      <patternFill patternType="solid">
        <fgColor rgb="FFFFF5E0"/>
        <bgColor rgb="FF4A86E8"/>
      </patternFill>
    </fill>
    <fill>
      <patternFill patternType="solid">
        <fgColor rgb="FFFCE6E0"/>
        <bgColor rgb="FF4A86E8"/>
      </patternFill>
    </fill>
    <fill>
      <patternFill patternType="solid">
        <fgColor rgb="FFFCE6E0"/>
        <bgColor rgb="FFBDBDBD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14" fontId="1" fillId="0" borderId="0" xfId="0" applyNumberFormat="1" applyFont="1"/>
    <xf numFmtId="0" fontId="2" fillId="0" borderId="0" xfId="0" applyFont="1"/>
    <xf numFmtId="176" fontId="1" fillId="0" borderId="0" xfId="0" applyNumberFormat="1" applyFont="1"/>
    <xf numFmtId="0" fontId="1" fillId="0" borderId="0" xfId="0" applyFont="1"/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horizontal="left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left" shrinkToFi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shrinkToFit="1"/>
    </xf>
    <xf numFmtId="0" fontId="8" fillId="4" borderId="5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12" fillId="4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 shrinkToFit="1"/>
    </xf>
    <xf numFmtId="0" fontId="13" fillId="0" borderId="6" xfId="0" applyFont="1" applyBorder="1" applyAlignment="1">
      <alignment horizontal="left"/>
    </xf>
    <xf numFmtId="0" fontId="14" fillId="0" borderId="6" xfId="0" applyFont="1" applyBorder="1" applyAlignment="1">
      <alignment vertical="top"/>
    </xf>
    <xf numFmtId="0" fontId="11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7" fillId="4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top"/>
    </xf>
    <xf numFmtId="0" fontId="13" fillId="4" borderId="6" xfId="0" applyFont="1" applyFill="1" applyBorder="1" applyAlignment="1">
      <alignment horizontal="left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left"/>
    </xf>
    <xf numFmtId="0" fontId="18" fillId="4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 vertical="top" shrinkToFit="1"/>
    </xf>
    <xf numFmtId="0" fontId="6" fillId="0" borderId="0" xfId="0" applyFont="1" applyAlignment="1">
      <alignment horizontal="left"/>
    </xf>
    <xf numFmtId="0" fontId="8" fillId="4" borderId="0" xfId="0" applyFont="1" applyFill="1" applyAlignment="1">
      <alignment horizontal="left"/>
    </xf>
    <xf numFmtId="0" fontId="8" fillId="0" borderId="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 shrinkToFit="1"/>
    </xf>
    <xf numFmtId="0" fontId="8" fillId="0" borderId="9" xfId="0" applyFont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13" fillId="0" borderId="10" xfId="0" applyFont="1" applyBorder="1" applyAlignment="1">
      <alignment horizontal="left" vertical="top"/>
    </xf>
    <xf numFmtId="0" fontId="18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 vertical="center" shrinkToFit="1"/>
    </xf>
    <xf numFmtId="0" fontId="25" fillId="0" borderId="0" xfId="0" applyFont="1"/>
    <xf numFmtId="0" fontId="5" fillId="2" borderId="0" xfId="0" applyFont="1" applyFill="1" applyAlignment="1">
      <alignment vertical="center"/>
    </xf>
    <xf numFmtId="0" fontId="12" fillId="4" borderId="2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center"/>
    </xf>
    <xf numFmtId="0" fontId="10" fillId="0" borderId="4" xfId="0" applyFont="1" applyBorder="1"/>
    <xf numFmtId="49" fontId="6" fillId="0" borderId="11" xfId="0" applyNumberFormat="1" applyFont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10" fillId="6" borderId="3" xfId="0" applyFont="1" applyFill="1" applyBorder="1"/>
    <xf numFmtId="0" fontId="11" fillId="7" borderId="2" xfId="0" applyFont="1" applyFill="1" applyBorder="1" applyAlignment="1">
      <alignment horizontal="center" vertical="center"/>
    </xf>
    <xf numFmtId="0" fontId="10" fillId="6" borderId="4" xfId="0" applyFont="1" applyFill="1" applyBorder="1"/>
    <xf numFmtId="0" fontId="11" fillId="9" borderId="1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0" fillId="0" borderId="3" xfId="0" applyFont="1" applyBorder="1"/>
    <xf numFmtId="0" fontId="10" fillId="8" borderId="3" xfId="0" applyFont="1" applyFill="1" applyBorder="1"/>
    <xf numFmtId="49" fontId="6" fillId="0" borderId="10" xfId="0" applyNumberFormat="1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0" fillId="4" borderId="3" xfId="0" applyFont="1" applyFill="1" applyBorder="1"/>
    <xf numFmtId="0" fontId="3" fillId="2" borderId="0" xfId="0" applyFont="1" applyFill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11" fillId="12" borderId="4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10" fillId="14" borderId="4" xfId="0" applyFont="1" applyFill="1" applyBorder="1"/>
    <xf numFmtId="0" fontId="27" fillId="0" borderId="0" xfId="0" applyFont="1"/>
    <xf numFmtId="0" fontId="26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</cellXfs>
  <cellStyles count="1">
    <cellStyle name="標準" xfId="0" builtinId="0"/>
  </cellStyles>
  <dxfs count="12"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colors>
    <mruColors>
      <color rgb="FFFCE6E0"/>
      <color rgb="FFFFF5E0"/>
      <color rgb="FFEA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B1579"/>
  <sheetViews>
    <sheetView workbookViewId="0">
      <selection activeCell="B58" sqref="B58"/>
    </sheetView>
  </sheetViews>
  <sheetFormatPr defaultColWidth="14.46484375" defaultRowHeight="15" customHeight="1"/>
  <sheetData>
    <row r="1" spans="1:2">
      <c r="A1" s="1">
        <v>45658</v>
      </c>
      <c r="B1" s="2" t="s">
        <v>0</v>
      </c>
    </row>
    <row r="2" spans="1:2">
      <c r="A2" s="1">
        <v>45670</v>
      </c>
      <c r="B2" s="2" t="s">
        <v>1</v>
      </c>
    </row>
    <row r="3" spans="1:2">
      <c r="A3" s="1">
        <v>45699</v>
      </c>
      <c r="B3" s="2" t="s">
        <v>2</v>
      </c>
    </row>
    <row r="4" spans="1:2">
      <c r="A4" s="1">
        <v>45711</v>
      </c>
      <c r="B4" s="2" t="s">
        <v>3</v>
      </c>
    </row>
    <row r="5" spans="1:2">
      <c r="A5" s="1">
        <v>45712</v>
      </c>
      <c r="B5" s="2" t="s">
        <v>4</v>
      </c>
    </row>
    <row r="6" spans="1:2">
      <c r="A6" s="1">
        <v>45736</v>
      </c>
      <c r="B6" s="2" t="s">
        <v>5</v>
      </c>
    </row>
    <row r="7" spans="1:2">
      <c r="A7" s="1">
        <v>45776</v>
      </c>
      <c r="B7" s="2" t="s">
        <v>6</v>
      </c>
    </row>
    <row r="8" spans="1:2">
      <c r="A8" s="1">
        <v>45780</v>
      </c>
      <c r="B8" s="2" t="s">
        <v>7</v>
      </c>
    </row>
    <row r="9" spans="1:2">
      <c r="A9" s="1">
        <v>45781</v>
      </c>
      <c r="B9" s="2" t="s">
        <v>8</v>
      </c>
    </row>
    <row r="10" spans="1:2">
      <c r="A10" s="1">
        <v>45782</v>
      </c>
      <c r="B10" s="2" t="s">
        <v>9</v>
      </c>
    </row>
    <row r="11" spans="1:2">
      <c r="A11" s="1">
        <v>45783</v>
      </c>
      <c r="B11" s="2" t="s">
        <v>4</v>
      </c>
    </row>
    <row r="12" spans="1:2">
      <c r="A12" s="1">
        <v>45859</v>
      </c>
      <c r="B12" s="2" t="s">
        <v>10</v>
      </c>
    </row>
    <row r="13" spans="1:2">
      <c r="A13" s="1">
        <v>45880</v>
      </c>
      <c r="B13" s="2" t="s">
        <v>11</v>
      </c>
    </row>
    <row r="14" spans="1:2">
      <c r="A14" s="1">
        <v>45915</v>
      </c>
      <c r="B14" s="2" t="s">
        <v>12</v>
      </c>
    </row>
    <row r="15" spans="1:2">
      <c r="A15" s="1">
        <v>45923</v>
      </c>
      <c r="B15" s="2" t="s">
        <v>13</v>
      </c>
    </row>
    <row r="16" spans="1:2">
      <c r="A16" s="1">
        <v>45943</v>
      </c>
      <c r="B16" s="2" t="s">
        <v>14</v>
      </c>
    </row>
    <row r="17" spans="1:2">
      <c r="A17" s="1">
        <v>45964</v>
      </c>
      <c r="B17" s="2" t="s">
        <v>15</v>
      </c>
    </row>
    <row r="18" spans="1:2">
      <c r="A18" s="1">
        <v>45984</v>
      </c>
      <c r="B18" s="2" t="s">
        <v>16</v>
      </c>
    </row>
    <row r="19" spans="1:2">
      <c r="A19" s="1">
        <v>45985</v>
      </c>
      <c r="B19" s="2" t="s">
        <v>17</v>
      </c>
    </row>
    <row r="20" spans="1:2">
      <c r="A20" s="1">
        <v>46023</v>
      </c>
      <c r="B20" s="2" t="s">
        <v>18</v>
      </c>
    </row>
    <row r="21" spans="1:2">
      <c r="A21" s="1">
        <v>46034</v>
      </c>
      <c r="B21" s="2" t="s">
        <v>19</v>
      </c>
    </row>
    <row r="22" spans="1:2">
      <c r="A22" s="1">
        <v>46064</v>
      </c>
      <c r="B22" s="2" t="s">
        <v>20</v>
      </c>
    </row>
    <row r="23" spans="1:2">
      <c r="A23" s="1">
        <v>46076</v>
      </c>
      <c r="B23" s="2" t="s">
        <v>3</v>
      </c>
    </row>
    <row r="24" spans="1:2">
      <c r="A24" s="1">
        <v>46101</v>
      </c>
      <c r="B24" s="2" t="s">
        <v>21</v>
      </c>
    </row>
    <row r="25" spans="1:2">
      <c r="A25" s="1">
        <v>46141</v>
      </c>
      <c r="B25" s="2" t="s">
        <v>6</v>
      </c>
    </row>
    <row r="26" spans="1:2">
      <c r="A26" s="1">
        <v>46145</v>
      </c>
      <c r="B26" s="2" t="s">
        <v>7</v>
      </c>
    </row>
    <row r="27" spans="1:2">
      <c r="A27" s="1">
        <v>46146</v>
      </c>
      <c r="B27" s="2" t="s">
        <v>8</v>
      </c>
    </row>
    <row r="28" spans="1:2">
      <c r="A28" s="1">
        <v>46147</v>
      </c>
      <c r="B28" s="2" t="s">
        <v>9</v>
      </c>
    </row>
    <row r="29" spans="1:2">
      <c r="A29" s="1">
        <v>46148</v>
      </c>
      <c r="B29" s="2" t="s">
        <v>17</v>
      </c>
    </row>
    <row r="30" spans="1:2">
      <c r="A30" s="1">
        <v>46223</v>
      </c>
      <c r="B30" s="2" t="s">
        <v>10</v>
      </c>
    </row>
    <row r="31" spans="1:2">
      <c r="A31" s="1">
        <v>46245</v>
      </c>
      <c r="B31" s="2" t="s">
        <v>11</v>
      </c>
    </row>
    <row r="32" spans="1:2">
      <c r="A32" s="1">
        <v>46286</v>
      </c>
      <c r="B32" s="2" t="s">
        <v>12</v>
      </c>
    </row>
    <row r="33" spans="1:2">
      <c r="A33" s="1">
        <v>46287</v>
      </c>
      <c r="B33" s="2" t="s">
        <v>17</v>
      </c>
    </row>
    <row r="34" spans="1:2">
      <c r="A34" s="1">
        <v>46288</v>
      </c>
      <c r="B34" s="2" t="s">
        <v>13</v>
      </c>
    </row>
    <row r="35" spans="1:2">
      <c r="A35" s="1">
        <v>46307</v>
      </c>
      <c r="B35" s="2" t="s">
        <v>14</v>
      </c>
    </row>
    <row r="36" spans="1:2">
      <c r="A36" s="1">
        <v>46329</v>
      </c>
      <c r="B36" s="2" t="s">
        <v>15</v>
      </c>
    </row>
    <row r="37" spans="1:2">
      <c r="A37" s="1">
        <v>46349</v>
      </c>
      <c r="B37" s="2" t="s">
        <v>16</v>
      </c>
    </row>
    <row r="38" spans="1:2">
      <c r="A38" s="1">
        <v>45972</v>
      </c>
      <c r="B38" s="2" t="s">
        <v>22</v>
      </c>
    </row>
    <row r="39" spans="1:2">
      <c r="A39" s="1">
        <v>46022</v>
      </c>
      <c r="B39" s="2" t="s">
        <v>23</v>
      </c>
    </row>
    <row r="40" spans="1:2">
      <c r="A40" s="3">
        <v>46387</v>
      </c>
      <c r="B40" s="2" t="s">
        <v>24</v>
      </c>
    </row>
    <row r="41" spans="1:2">
      <c r="A41" s="3">
        <v>46388</v>
      </c>
      <c r="B41" s="2" t="s">
        <v>25</v>
      </c>
    </row>
    <row r="42" spans="1:2">
      <c r="A42" s="1">
        <v>46398</v>
      </c>
      <c r="B42" s="2" t="s">
        <v>30</v>
      </c>
    </row>
    <row r="43" spans="1:2">
      <c r="A43" s="1">
        <v>46429</v>
      </c>
      <c r="B43" s="2" t="s">
        <v>31</v>
      </c>
    </row>
    <row r="44" spans="1:2">
      <c r="A44" s="1">
        <v>46441</v>
      </c>
      <c r="B44" s="2" t="s">
        <v>3</v>
      </c>
    </row>
    <row r="45" spans="1:2">
      <c r="A45" s="1">
        <v>46467</v>
      </c>
      <c r="B45" s="2" t="s">
        <v>5</v>
      </c>
    </row>
    <row r="46" spans="1:2">
      <c r="A46" s="1">
        <v>46468</v>
      </c>
      <c r="B46" s="2" t="s">
        <v>17</v>
      </c>
    </row>
    <row r="47" spans="1:2">
      <c r="A47" s="1">
        <v>46506</v>
      </c>
      <c r="B47" s="2" t="s">
        <v>6</v>
      </c>
    </row>
    <row r="48" spans="1:2">
      <c r="A48" s="1">
        <v>46510</v>
      </c>
      <c r="B48" s="2" t="s">
        <v>7</v>
      </c>
    </row>
    <row r="49" spans="1:2">
      <c r="A49" s="1">
        <v>46511</v>
      </c>
      <c r="B49" s="2" t="s">
        <v>8</v>
      </c>
    </row>
    <row r="50" spans="1:2">
      <c r="A50" s="1">
        <v>46512</v>
      </c>
      <c r="B50" s="2" t="s">
        <v>9</v>
      </c>
    </row>
    <row r="51" spans="1:2">
      <c r="A51" s="1">
        <v>46587</v>
      </c>
      <c r="B51" s="2" t="s">
        <v>10</v>
      </c>
    </row>
    <row r="52" spans="1:2">
      <c r="A52" s="1">
        <v>46610</v>
      </c>
      <c r="B52" s="2" t="s">
        <v>11</v>
      </c>
    </row>
    <row r="53" spans="1:2">
      <c r="A53" s="1">
        <v>46650</v>
      </c>
      <c r="B53" s="2" t="s">
        <v>12</v>
      </c>
    </row>
    <row r="54" spans="1:2">
      <c r="A54" s="1">
        <v>46653</v>
      </c>
      <c r="B54" s="2" t="s">
        <v>13</v>
      </c>
    </row>
    <row r="55" spans="1:2">
      <c r="A55" s="1">
        <v>46671</v>
      </c>
      <c r="B55" s="2" t="s">
        <v>14</v>
      </c>
    </row>
    <row r="56" spans="1:2">
      <c r="A56" s="1">
        <v>46694</v>
      </c>
      <c r="B56" s="2" t="s">
        <v>15</v>
      </c>
    </row>
    <row r="57" spans="1:2">
      <c r="A57" s="1">
        <v>46714</v>
      </c>
      <c r="B57" s="2" t="s">
        <v>16</v>
      </c>
    </row>
    <row r="58" spans="1:2">
      <c r="A58" s="1"/>
      <c r="B58" s="59"/>
    </row>
    <row r="59" spans="1:2">
      <c r="A59" s="4"/>
      <c r="B59" s="2"/>
    </row>
    <row r="60" spans="1:2">
      <c r="A60" s="4"/>
      <c r="B60" s="2"/>
    </row>
    <row r="61" spans="1:2">
      <c r="A61" s="4"/>
      <c r="B61" s="2"/>
    </row>
    <row r="62" spans="1:2">
      <c r="A62" s="4"/>
      <c r="B62" s="2"/>
    </row>
    <row r="63" spans="1:2">
      <c r="A63" s="4"/>
      <c r="B63" s="2"/>
    </row>
    <row r="64" spans="1:2">
      <c r="A64" s="4"/>
      <c r="B64" s="2"/>
    </row>
    <row r="65" spans="1:2">
      <c r="A65" s="4"/>
      <c r="B65" s="2"/>
    </row>
    <row r="66" spans="1:2">
      <c r="A66" s="4"/>
      <c r="B66" s="2"/>
    </row>
    <row r="67" spans="1:2">
      <c r="A67" s="4"/>
      <c r="B67" s="2"/>
    </row>
    <row r="68" spans="1:2">
      <c r="A68" s="4"/>
      <c r="B68" s="2"/>
    </row>
    <row r="69" spans="1:2">
      <c r="A69" s="4"/>
      <c r="B69" s="2"/>
    </row>
    <row r="70" spans="1:2">
      <c r="A70" s="4"/>
      <c r="B70" s="2"/>
    </row>
    <row r="71" spans="1:2">
      <c r="A71" s="4"/>
      <c r="B71" s="2"/>
    </row>
    <row r="72" spans="1:2">
      <c r="A72" s="4"/>
      <c r="B72" s="2"/>
    </row>
    <row r="73" spans="1:2">
      <c r="A73" s="4"/>
      <c r="B73" s="2"/>
    </row>
    <row r="74" spans="1:2">
      <c r="A74" s="4"/>
      <c r="B74" s="2"/>
    </row>
    <row r="75" spans="1:2">
      <c r="A75" s="4"/>
      <c r="B75" s="2"/>
    </row>
    <row r="76" spans="1:2">
      <c r="A76" s="4"/>
      <c r="B76" s="2"/>
    </row>
    <row r="77" spans="1:2">
      <c r="A77" s="4"/>
      <c r="B77" s="2"/>
    </row>
    <row r="78" spans="1:2">
      <c r="A78" s="4"/>
      <c r="B78" s="2"/>
    </row>
    <row r="79" spans="1:2">
      <c r="A79" s="4"/>
      <c r="B79" s="2"/>
    </row>
    <row r="80" spans="1:2">
      <c r="A80" s="4"/>
      <c r="B80" s="2"/>
    </row>
    <row r="81" spans="1:2">
      <c r="A81" s="4"/>
      <c r="B81" s="2"/>
    </row>
    <row r="82" spans="1:2">
      <c r="A82" s="4"/>
      <c r="B82" s="2"/>
    </row>
    <row r="83" spans="1:2">
      <c r="A83" s="4"/>
      <c r="B83" s="2"/>
    </row>
    <row r="84" spans="1:2">
      <c r="A84" s="4"/>
      <c r="B84" s="2"/>
    </row>
    <row r="85" spans="1:2">
      <c r="A85" s="4"/>
      <c r="B85" s="2"/>
    </row>
    <row r="86" spans="1:2">
      <c r="A86" s="4"/>
      <c r="B86" s="2"/>
    </row>
    <row r="87" spans="1:2">
      <c r="A87" s="4"/>
      <c r="B87" s="2"/>
    </row>
    <row r="88" spans="1:2">
      <c r="A88" s="4"/>
      <c r="B88" s="2"/>
    </row>
    <row r="89" spans="1:2">
      <c r="A89" s="4"/>
      <c r="B89" s="2"/>
    </row>
    <row r="90" spans="1:2">
      <c r="A90" s="4"/>
      <c r="B90" s="2"/>
    </row>
    <row r="91" spans="1:2">
      <c r="A91" s="4"/>
      <c r="B91" s="2"/>
    </row>
    <row r="92" spans="1:2">
      <c r="A92" s="4"/>
      <c r="B92" s="2"/>
    </row>
    <row r="93" spans="1:2">
      <c r="A93" s="4"/>
      <c r="B93" s="2"/>
    </row>
    <row r="94" spans="1:2">
      <c r="A94" s="4"/>
      <c r="B94" s="2"/>
    </row>
    <row r="95" spans="1:2">
      <c r="A95" s="4"/>
      <c r="B95" s="2"/>
    </row>
    <row r="96" spans="1:2">
      <c r="A96" s="4"/>
      <c r="B96" s="2"/>
    </row>
    <row r="97" spans="1:2">
      <c r="A97" s="4"/>
      <c r="B97" s="2"/>
    </row>
    <row r="98" spans="1:2">
      <c r="A98" s="4"/>
      <c r="B98" s="2"/>
    </row>
    <row r="99" spans="1:2">
      <c r="A99" s="4"/>
      <c r="B99" s="2"/>
    </row>
    <row r="100" spans="1:2">
      <c r="A100" s="4"/>
      <c r="B100" s="2"/>
    </row>
    <row r="101" spans="1:2">
      <c r="A101" s="4"/>
      <c r="B101" s="2"/>
    </row>
    <row r="102" spans="1:2">
      <c r="A102" s="4"/>
      <c r="B102" s="2"/>
    </row>
    <row r="103" spans="1:2">
      <c r="A103" s="4"/>
      <c r="B103" s="2"/>
    </row>
    <row r="104" spans="1:2">
      <c r="A104" s="4"/>
      <c r="B104" s="2"/>
    </row>
    <row r="105" spans="1:2">
      <c r="A105" s="4"/>
      <c r="B105" s="2"/>
    </row>
    <row r="106" spans="1:2">
      <c r="A106" s="4"/>
      <c r="B106" s="2"/>
    </row>
    <row r="107" spans="1:2">
      <c r="A107" s="4"/>
      <c r="B107" s="2"/>
    </row>
    <row r="108" spans="1:2">
      <c r="A108" s="4"/>
      <c r="B108" s="2"/>
    </row>
    <row r="109" spans="1:2">
      <c r="A109" s="4"/>
      <c r="B109" s="2"/>
    </row>
    <row r="110" spans="1:2">
      <c r="A110" s="4"/>
      <c r="B110" s="2"/>
    </row>
    <row r="111" spans="1:2">
      <c r="A111" s="4"/>
      <c r="B111" s="2"/>
    </row>
    <row r="112" spans="1:2">
      <c r="A112" s="4"/>
      <c r="B112" s="2"/>
    </row>
    <row r="113" spans="1:2">
      <c r="A113" s="4"/>
      <c r="B113" s="2"/>
    </row>
    <row r="114" spans="1:2">
      <c r="A114" s="4"/>
      <c r="B114" s="2"/>
    </row>
    <row r="115" spans="1:2">
      <c r="A115" s="4"/>
      <c r="B115" s="2"/>
    </row>
    <row r="116" spans="1:2">
      <c r="A116" s="4"/>
      <c r="B116" s="2"/>
    </row>
    <row r="117" spans="1:2">
      <c r="A117" s="4"/>
      <c r="B117" s="2"/>
    </row>
    <row r="118" spans="1:2">
      <c r="A118" s="4"/>
      <c r="B118" s="2"/>
    </row>
    <row r="119" spans="1:2">
      <c r="A119" s="4"/>
      <c r="B119" s="2"/>
    </row>
    <row r="120" spans="1:2">
      <c r="A120" s="4"/>
      <c r="B120" s="2"/>
    </row>
    <row r="121" spans="1:2">
      <c r="A121" s="4"/>
      <c r="B121" s="2"/>
    </row>
    <row r="122" spans="1:2">
      <c r="A122" s="4"/>
      <c r="B122" s="2"/>
    </row>
    <row r="123" spans="1:2">
      <c r="A123" s="4"/>
      <c r="B123" s="2"/>
    </row>
    <row r="124" spans="1:2">
      <c r="A124" s="4"/>
      <c r="B124" s="2"/>
    </row>
    <row r="125" spans="1:2">
      <c r="A125" s="4"/>
      <c r="B125" s="2"/>
    </row>
    <row r="126" spans="1:2">
      <c r="A126" s="4"/>
      <c r="B126" s="2"/>
    </row>
    <row r="127" spans="1:2">
      <c r="A127" s="4"/>
      <c r="B127" s="2"/>
    </row>
    <row r="128" spans="1:2">
      <c r="A128" s="4"/>
      <c r="B128" s="2"/>
    </row>
    <row r="129" spans="1:2">
      <c r="A129" s="4"/>
      <c r="B129" s="2"/>
    </row>
    <row r="130" spans="1:2">
      <c r="A130" s="4"/>
      <c r="B130" s="2"/>
    </row>
    <row r="131" spans="1:2">
      <c r="A131" s="4"/>
      <c r="B131" s="2"/>
    </row>
    <row r="132" spans="1:2">
      <c r="A132" s="4"/>
      <c r="B132" s="2"/>
    </row>
    <row r="133" spans="1:2">
      <c r="A133" s="4"/>
      <c r="B133" s="2"/>
    </row>
    <row r="134" spans="1:2">
      <c r="A134" s="4"/>
      <c r="B134" s="2"/>
    </row>
    <row r="135" spans="1:2">
      <c r="A135" s="4"/>
      <c r="B135" s="2"/>
    </row>
    <row r="136" spans="1:2">
      <c r="A136" s="4"/>
      <c r="B136" s="2"/>
    </row>
    <row r="137" spans="1:2">
      <c r="A137" s="4"/>
      <c r="B137" s="2"/>
    </row>
    <row r="138" spans="1:2">
      <c r="A138" s="4"/>
      <c r="B138" s="2"/>
    </row>
    <row r="139" spans="1:2">
      <c r="A139" s="4"/>
      <c r="B139" s="2"/>
    </row>
    <row r="140" spans="1:2">
      <c r="A140" s="4"/>
      <c r="B140" s="2"/>
    </row>
    <row r="141" spans="1:2">
      <c r="A141" s="4"/>
      <c r="B141" s="2"/>
    </row>
    <row r="142" spans="1:2">
      <c r="A142" s="4"/>
      <c r="B142" s="2"/>
    </row>
    <row r="143" spans="1:2">
      <c r="A143" s="4"/>
      <c r="B143" s="2"/>
    </row>
    <row r="144" spans="1:2">
      <c r="A144" s="4"/>
      <c r="B144" s="2"/>
    </row>
    <row r="145" spans="1:2">
      <c r="A145" s="4"/>
      <c r="B145" s="2"/>
    </row>
    <row r="146" spans="1:2">
      <c r="A146" s="4"/>
      <c r="B146" s="2"/>
    </row>
    <row r="147" spans="1:2">
      <c r="A147" s="4"/>
      <c r="B147" s="2"/>
    </row>
    <row r="148" spans="1:2">
      <c r="A148" s="4"/>
      <c r="B148" s="2"/>
    </row>
    <row r="149" spans="1:2">
      <c r="A149" s="4"/>
      <c r="B149" s="2"/>
    </row>
    <row r="150" spans="1:2">
      <c r="A150" s="4"/>
      <c r="B150" s="2"/>
    </row>
    <row r="151" spans="1:2">
      <c r="A151" s="4"/>
      <c r="B151" s="2"/>
    </row>
    <row r="152" spans="1:2">
      <c r="A152" s="4"/>
      <c r="B152" s="2"/>
    </row>
    <row r="153" spans="1:2">
      <c r="A153" s="4"/>
      <c r="B153" s="2"/>
    </row>
    <row r="154" spans="1:2">
      <c r="A154" s="4"/>
      <c r="B154" s="2"/>
    </row>
    <row r="155" spans="1:2">
      <c r="A155" s="4"/>
      <c r="B155" s="2"/>
    </row>
    <row r="156" spans="1:2">
      <c r="A156" s="4"/>
      <c r="B156" s="2"/>
    </row>
    <row r="157" spans="1:2">
      <c r="A157" s="4"/>
      <c r="B157" s="2"/>
    </row>
    <row r="158" spans="1:2">
      <c r="A158" s="4"/>
      <c r="B158" s="2"/>
    </row>
    <row r="159" spans="1:2">
      <c r="A159" s="4"/>
      <c r="B159" s="2"/>
    </row>
    <row r="160" spans="1:2">
      <c r="A160" s="4"/>
      <c r="B160" s="2"/>
    </row>
    <row r="161" spans="1:2">
      <c r="A161" s="4"/>
      <c r="B161" s="2"/>
    </row>
    <row r="162" spans="1:2">
      <c r="A162" s="4"/>
      <c r="B162" s="2"/>
    </row>
    <row r="163" spans="1:2">
      <c r="A163" s="4"/>
      <c r="B163" s="2"/>
    </row>
    <row r="164" spans="1:2">
      <c r="A164" s="4"/>
      <c r="B164" s="2"/>
    </row>
    <row r="165" spans="1:2">
      <c r="A165" s="4"/>
      <c r="B165" s="2"/>
    </row>
    <row r="166" spans="1:2">
      <c r="A166" s="4"/>
      <c r="B166" s="2"/>
    </row>
    <row r="167" spans="1:2">
      <c r="A167" s="4"/>
      <c r="B167" s="2"/>
    </row>
    <row r="168" spans="1:2">
      <c r="A168" s="4"/>
      <c r="B168" s="2"/>
    </row>
    <row r="169" spans="1:2">
      <c r="A169" s="4"/>
      <c r="B169" s="2"/>
    </row>
    <row r="170" spans="1:2">
      <c r="A170" s="4"/>
      <c r="B170" s="2"/>
    </row>
    <row r="171" spans="1:2">
      <c r="A171" s="4"/>
      <c r="B171" s="2"/>
    </row>
    <row r="172" spans="1:2">
      <c r="A172" s="4"/>
      <c r="B172" s="2"/>
    </row>
    <row r="173" spans="1:2">
      <c r="A173" s="4"/>
      <c r="B173" s="2"/>
    </row>
    <row r="174" spans="1:2">
      <c r="A174" s="4"/>
      <c r="B174" s="2"/>
    </row>
    <row r="175" spans="1:2">
      <c r="A175" s="4"/>
      <c r="B175" s="2"/>
    </row>
    <row r="176" spans="1:2">
      <c r="A176" s="4"/>
      <c r="B176" s="2"/>
    </row>
    <row r="177" spans="1:2">
      <c r="A177" s="4"/>
      <c r="B177" s="2"/>
    </row>
    <row r="178" spans="1:2">
      <c r="A178" s="4"/>
      <c r="B178" s="2"/>
    </row>
    <row r="179" spans="1:2">
      <c r="A179" s="4"/>
      <c r="B179" s="2"/>
    </row>
    <row r="180" spans="1:2">
      <c r="A180" s="4"/>
      <c r="B180" s="2"/>
    </row>
    <row r="181" spans="1:2">
      <c r="A181" s="4"/>
      <c r="B181" s="2"/>
    </row>
    <row r="182" spans="1:2">
      <c r="A182" s="4"/>
      <c r="B182" s="2"/>
    </row>
    <row r="183" spans="1:2">
      <c r="A183" s="4"/>
      <c r="B183" s="2"/>
    </row>
    <row r="184" spans="1:2">
      <c r="A184" s="4"/>
      <c r="B184" s="2"/>
    </row>
    <row r="185" spans="1:2">
      <c r="A185" s="4"/>
      <c r="B185" s="2"/>
    </row>
    <row r="186" spans="1:2">
      <c r="A186" s="4"/>
      <c r="B186" s="2"/>
    </row>
    <row r="187" spans="1:2">
      <c r="A187" s="4"/>
      <c r="B187" s="2"/>
    </row>
    <row r="188" spans="1:2">
      <c r="A188" s="4"/>
      <c r="B188" s="2"/>
    </row>
    <row r="189" spans="1:2">
      <c r="A189" s="4"/>
      <c r="B189" s="2"/>
    </row>
    <row r="190" spans="1:2">
      <c r="A190" s="4"/>
      <c r="B190" s="2"/>
    </row>
    <row r="191" spans="1:2">
      <c r="A191" s="4"/>
      <c r="B191" s="2"/>
    </row>
    <row r="192" spans="1:2">
      <c r="A192" s="4"/>
      <c r="B192" s="2"/>
    </row>
    <row r="193" spans="1:2">
      <c r="A193" s="4"/>
      <c r="B193" s="2"/>
    </row>
    <row r="194" spans="1:2">
      <c r="A194" s="4"/>
      <c r="B194" s="2"/>
    </row>
    <row r="195" spans="1:2">
      <c r="A195" s="4"/>
      <c r="B195" s="2"/>
    </row>
    <row r="196" spans="1:2">
      <c r="A196" s="4"/>
      <c r="B196" s="2"/>
    </row>
    <row r="197" spans="1:2">
      <c r="A197" s="4"/>
      <c r="B197" s="2"/>
    </row>
    <row r="198" spans="1:2">
      <c r="A198" s="4"/>
      <c r="B198" s="2"/>
    </row>
    <row r="199" spans="1:2">
      <c r="A199" s="4"/>
      <c r="B199" s="2"/>
    </row>
    <row r="200" spans="1:2">
      <c r="A200" s="4"/>
      <c r="B200" s="2"/>
    </row>
    <row r="201" spans="1:2">
      <c r="A201" s="4"/>
      <c r="B201" s="2"/>
    </row>
    <row r="202" spans="1:2">
      <c r="A202" s="4"/>
      <c r="B202" s="2"/>
    </row>
    <row r="203" spans="1:2">
      <c r="A203" s="4"/>
      <c r="B203" s="2"/>
    </row>
    <row r="204" spans="1:2">
      <c r="A204" s="4"/>
      <c r="B204" s="2"/>
    </row>
    <row r="205" spans="1:2">
      <c r="A205" s="4"/>
      <c r="B205" s="2"/>
    </row>
    <row r="206" spans="1:2">
      <c r="A206" s="4"/>
      <c r="B206" s="2"/>
    </row>
    <row r="207" spans="1:2">
      <c r="A207" s="4"/>
      <c r="B207" s="2"/>
    </row>
    <row r="208" spans="1:2">
      <c r="A208" s="4"/>
      <c r="B208" s="2"/>
    </row>
    <row r="209" spans="1:2">
      <c r="A209" s="4"/>
      <c r="B209" s="2"/>
    </row>
    <row r="210" spans="1:2">
      <c r="A210" s="4"/>
      <c r="B210" s="2"/>
    </row>
    <row r="211" spans="1:2">
      <c r="A211" s="4"/>
      <c r="B211" s="2"/>
    </row>
    <row r="212" spans="1:2">
      <c r="A212" s="4"/>
      <c r="B212" s="2"/>
    </row>
    <row r="213" spans="1:2">
      <c r="A213" s="4"/>
      <c r="B213" s="2"/>
    </row>
    <row r="214" spans="1:2">
      <c r="A214" s="4"/>
      <c r="B214" s="2"/>
    </row>
    <row r="215" spans="1:2">
      <c r="A215" s="4"/>
      <c r="B215" s="2"/>
    </row>
    <row r="216" spans="1:2">
      <c r="A216" s="4"/>
      <c r="B216" s="2"/>
    </row>
    <row r="217" spans="1:2">
      <c r="A217" s="4"/>
      <c r="B217" s="2"/>
    </row>
    <row r="218" spans="1:2">
      <c r="A218" s="4"/>
      <c r="B218" s="2"/>
    </row>
    <row r="219" spans="1:2">
      <c r="A219" s="4"/>
      <c r="B219" s="2"/>
    </row>
    <row r="220" spans="1:2">
      <c r="A220" s="4"/>
      <c r="B220" s="2"/>
    </row>
    <row r="221" spans="1:2">
      <c r="A221" s="4"/>
      <c r="B221" s="2"/>
    </row>
    <row r="222" spans="1:2">
      <c r="A222" s="4"/>
      <c r="B222" s="2"/>
    </row>
    <row r="223" spans="1:2">
      <c r="A223" s="4"/>
      <c r="B223" s="2"/>
    </row>
    <row r="224" spans="1:2">
      <c r="A224" s="4"/>
      <c r="B224" s="2"/>
    </row>
    <row r="225" spans="1:2">
      <c r="A225" s="4"/>
      <c r="B225" s="2"/>
    </row>
    <row r="226" spans="1:2">
      <c r="A226" s="4"/>
      <c r="B226" s="2"/>
    </row>
    <row r="227" spans="1:2">
      <c r="A227" s="4"/>
      <c r="B227" s="2"/>
    </row>
    <row r="228" spans="1:2">
      <c r="A228" s="4"/>
      <c r="B228" s="2"/>
    </row>
    <row r="229" spans="1:2">
      <c r="A229" s="4"/>
      <c r="B229" s="2"/>
    </row>
    <row r="230" spans="1:2">
      <c r="A230" s="4"/>
      <c r="B230" s="2"/>
    </row>
    <row r="231" spans="1:2">
      <c r="A231" s="4"/>
      <c r="B231" s="2"/>
    </row>
    <row r="232" spans="1:2">
      <c r="A232" s="4"/>
      <c r="B232" s="2"/>
    </row>
    <row r="233" spans="1:2">
      <c r="A233" s="4"/>
      <c r="B233" s="2"/>
    </row>
    <row r="234" spans="1:2">
      <c r="A234" s="4"/>
      <c r="B234" s="2"/>
    </row>
    <row r="235" spans="1:2">
      <c r="A235" s="4"/>
      <c r="B235" s="2"/>
    </row>
    <row r="236" spans="1:2">
      <c r="A236" s="4"/>
      <c r="B236" s="2"/>
    </row>
    <row r="237" spans="1:2">
      <c r="A237" s="4"/>
      <c r="B237" s="2"/>
    </row>
    <row r="238" spans="1:2">
      <c r="A238" s="4"/>
      <c r="B238" s="2"/>
    </row>
    <row r="239" spans="1:2">
      <c r="A239" s="4"/>
      <c r="B239" s="2"/>
    </row>
    <row r="240" spans="1:2">
      <c r="A240" s="4"/>
      <c r="B240" s="2"/>
    </row>
    <row r="241" spans="1:2">
      <c r="A241" s="4"/>
      <c r="B241" s="2"/>
    </row>
    <row r="242" spans="1:2">
      <c r="A242" s="4"/>
      <c r="B242" s="2"/>
    </row>
    <row r="243" spans="1:2">
      <c r="A243" s="4"/>
      <c r="B243" s="2"/>
    </row>
    <row r="244" spans="1:2">
      <c r="A244" s="4"/>
      <c r="B244" s="2"/>
    </row>
    <row r="245" spans="1:2">
      <c r="A245" s="4"/>
      <c r="B245" s="2"/>
    </row>
    <row r="246" spans="1:2">
      <c r="A246" s="4"/>
      <c r="B246" s="2"/>
    </row>
    <row r="247" spans="1:2">
      <c r="A247" s="4"/>
      <c r="B247" s="2"/>
    </row>
    <row r="248" spans="1:2">
      <c r="A248" s="4"/>
      <c r="B248" s="2"/>
    </row>
    <row r="249" spans="1:2">
      <c r="A249" s="4"/>
      <c r="B249" s="2"/>
    </row>
    <row r="250" spans="1:2">
      <c r="A250" s="4"/>
      <c r="B250" s="2"/>
    </row>
    <row r="251" spans="1:2">
      <c r="A251" s="4"/>
      <c r="B251" s="2"/>
    </row>
    <row r="252" spans="1:2">
      <c r="A252" s="4"/>
      <c r="B252" s="2"/>
    </row>
    <row r="253" spans="1:2">
      <c r="A253" s="4"/>
      <c r="B253" s="2"/>
    </row>
    <row r="254" spans="1:2">
      <c r="A254" s="4"/>
      <c r="B254" s="2"/>
    </row>
    <row r="255" spans="1:2">
      <c r="A255" s="4"/>
      <c r="B255" s="2"/>
    </row>
    <row r="256" spans="1:2">
      <c r="A256" s="4"/>
      <c r="B256" s="2"/>
    </row>
    <row r="257" spans="1:2">
      <c r="A257" s="4"/>
      <c r="B257" s="2"/>
    </row>
    <row r="258" spans="1:2">
      <c r="A258" s="4"/>
      <c r="B258" s="2"/>
    </row>
    <row r="259" spans="1:2">
      <c r="A259" s="4"/>
      <c r="B259" s="2"/>
    </row>
    <row r="260" spans="1:2">
      <c r="A260" s="4"/>
      <c r="B260" s="2"/>
    </row>
    <row r="261" spans="1:2">
      <c r="A261" s="4"/>
      <c r="B261" s="2"/>
    </row>
    <row r="262" spans="1:2">
      <c r="A262" s="4"/>
      <c r="B262" s="2"/>
    </row>
    <row r="263" spans="1:2">
      <c r="A263" s="4"/>
      <c r="B263" s="2"/>
    </row>
    <row r="264" spans="1:2">
      <c r="A264" s="4"/>
      <c r="B264" s="2"/>
    </row>
    <row r="265" spans="1:2">
      <c r="A265" s="4"/>
      <c r="B265" s="2"/>
    </row>
    <row r="266" spans="1:2">
      <c r="A266" s="4"/>
      <c r="B266" s="2"/>
    </row>
    <row r="267" spans="1:2">
      <c r="A267" s="4"/>
      <c r="B267" s="2"/>
    </row>
    <row r="268" spans="1:2">
      <c r="A268" s="4"/>
      <c r="B268" s="2"/>
    </row>
    <row r="269" spans="1:2">
      <c r="A269" s="4"/>
      <c r="B269" s="2"/>
    </row>
    <row r="270" spans="1:2">
      <c r="A270" s="4"/>
      <c r="B270" s="2"/>
    </row>
    <row r="271" spans="1:2">
      <c r="A271" s="4"/>
      <c r="B271" s="2"/>
    </row>
    <row r="272" spans="1:2">
      <c r="A272" s="4"/>
      <c r="B272" s="2"/>
    </row>
    <row r="273" spans="1:2">
      <c r="A273" s="4"/>
      <c r="B273" s="2"/>
    </row>
    <row r="274" spans="1:2">
      <c r="A274" s="4"/>
      <c r="B274" s="2"/>
    </row>
    <row r="275" spans="1:2">
      <c r="A275" s="4"/>
      <c r="B275" s="2"/>
    </row>
    <row r="276" spans="1:2">
      <c r="A276" s="4"/>
      <c r="B276" s="2"/>
    </row>
    <row r="277" spans="1:2">
      <c r="A277" s="4"/>
      <c r="B277" s="2"/>
    </row>
    <row r="278" spans="1:2">
      <c r="A278" s="4"/>
      <c r="B278" s="2"/>
    </row>
    <row r="279" spans="1:2">
      <c r="A279" s="4"/>
      <c r="B279" s="2"/>
    </row>
    <row r="280" spans="1:2">
      <c r="A280" s="4"/>
      <c r="B280" s="2"/>
    </row>
    <row r="281" spans="1:2">
      <c r="A281" s="4"/>
      <c r="B281" s="2"/>
    </row>
    <row r="282" spans="1:2">
      <c r="A282" s="4"/>
      <c r="B282" s="2"/>
    </row>
    <row r="283" spans="1:2">
      <c r="A283" s="4"/>
      <c r="B283" s="2"/>
    </row>
    <row r="284" spans="1:2">
      <c r="A284" s="4"/>
      <c r="B284" s="2"/>
    </row>
    <row r="285" spans="1:2">
      <c r="A285" s="4"/>
      <c r="B285" s="2"/>
    </row>
    <row r="286" spans="1:2">
      <c r="A286" s="4"/>
      <c r="B286" s="2"/>
    </row>
    <row r="287" spans="1:2">
      <c r="A287" s="4"/>
      <c r="B287" s="2"/>
    </row>
    <row r="288" spans="1:2">
      <c r="A288" s="4"/>
      <c r="B288" s="2"/>
    </row>
    <row r="289" spans="1:2">
      <c r="A289" s="4"/>
      <c r="B289" s="2"/>
    </row>
    <row r="290" spans="1:2">
      <c r="A290" s="4"/>
      <c r="B290" s="2"/>
    </row>
    <row r="291" spans="1:2">
      <c r="A291" s="4"/>
      <c r="B291" s="2"/>
    </row>
    <row r="292" spans="1:2">
      <c r="A292" s="4"/>
      <c r="B292" s="2"/>
    </row>
    <row r="293" spans="1:2">
      <c r="A293" s="4"/>
      <c r="B293" s="2"/>
    </row>
    <row r="294" spans="1:2">
      <c r="A294" s="4"/>
      <c r="B294" s="2"/>
    </row>
    <row r="295" spans="1:2">
      <c r="A295" s="4"/>
      <c r="B295" s="2"/>
    </row>
    <row r="296" spans="1:2">
      <c r="A296" s="4"/>
      <c r="B296" s="2"/>
    </row>
    <row r="297" spans="1:2">
      <c r="A297" s="4"/>
      <c r="B297" s="2"/>
    </row>
    <row r="298" spans="1:2">
      <c r="A298" s="4"/>
      <c r="B298" s="2"/>
    </row>
    <row r="299" spans="1:2">
      <c r="A299" s="4"/>
      <c r="B299" s="2"/>
    </row>
    <row r="300" spans="1:2">
      <c r="A300" s="4"/>
      <c r="B300" s="2"/>
    </row>
    <row r="301" spans="1:2">
      <c r="A301" s="4"/>
      <c r="B301" s="2"/>
    </row>
    <row r="302" spans="1:2">
      <c r="A302" s="4"/>
      <c r="B302" s="2"/>
    </row>
    <row r="303" spans="1:2">
      <c r="A303" s="4"/>
      <c r="B303" s="2"/>
    </row>
    <row r="304" spans="1:2">
      <c r="A304" s="4"/>
      <c r="B304" s="2"/>
    </row>
    <row r="305" spans="1:2">
      <c r="A305" s="4"/>
      <c r="B305" s="2"/>
    </row>
    <row r="306" spans="1:2">
      <c r="A306" s="4"/>
      <c r="B306" s="2"/>
    </row>
    <row r="307" spans="1:2">
      <c r="A307" s="4"/>
      <c r="B307" s="2"/>
    </row>
    <row r="308" spans="1:2">
      <c r="A308" s="4"/>
      <c r="B308" s="2"/>
    </row>
    <row r="309" spans="1:2">
      <c r="A309" s="4"/>
      <c r="B309" s="2"/>
    </row>
    <row r="310" spans="1:2">
      <c r="A310" s="4"/>
      <c r="B310" s="2"/>
    </row>
    <row r="311" spans="1:2">
      <c r="A311" s="4"/>
      <c r="B311" s="2"/>
    </row>
    <row r="312" spans="1:2">
      <c r="A312" s="4"/>
      <c r="B312" s="2"/>
    </row>
    <row r="313" spans="1:2">
      <c r="A313" s="4"/>
      <c r="B313" s="2"/>
    </row>
    <row r="314" spans="1:2">
      <c r="A314" s="4"/>
      <c r="B314" s="2"/>
    </row>
    <row r="315" spans="1:2">
      <c r="A315" s="4"/>
      <c r="B315" s="2"/>
    </row>
    <row r="316" spans="1:2">
      <c r="A316" s="4"/>
      <c r="B316" s="2"/>
    </row>
    <row r="317" spans="1:2">
      <c r="A317" s="4"/>
      <c r="B317" s="2"/>
    </row>
    <row r="318" spans="1:2">
      <c r="A318" s="4"/>
      <c r="B318" s="2"/>
    </row>
    <row r="319" spans="1:2">
      <c r="A319" s="4"/>
      <c r="B319" s="2"/>
    </row>
    <row r="320" spans="1:2">
      <c r="A320" s="4"/>
      <c r="B320" s="2"/>
    </row>
    <row r="321" spans="1:2">
      <c r="A321" s="4"/>
      <c r="B321" s="2"/>
    </row>
    <row r="322" spans="1:2">
      <c r="A322" s="4"/>
      <c r="B322" s="2"/>
    </row>
    <row r="323" spans="1:2">
      <c r="A323" s="4"/>
      <c r="B323" s="2"/>
    </row>
    <row r="324" spans="1:2">
      <c r="A324" s="4"/>
      <c r="B324" s="2"/>
    </row>
    <row r="325" spans="1:2">
      <c r="A325" s="4"/>
      <c r="B325" s="2"/>
    </row>
    <row r="326" spans="1:2">
      <c r="A326" s="4"/>
      <c r="B326" s="2"/>
    </row>
    <row r="327" spans="1:2">
      <c r="A327" s="4"/>
      <c r="B327" s="2"/>
    </row>
    <row r="328" spans="1:2">
      <c r="A328" s="4"/>
      <c r="B328" s="2"/>
    </row>
    <row r="329" spans="1:2">
      <c r="A329" s="4"/>
      <c r="B329" s="2"/>
    </row>
    <row r="330" spans="1:2">
      <c r="A330" s="4"/>
      <c r="B330" s="2"/>
    </row>
    <row r="331" spans="1:2">
      <c r="A331" s="4"/>
      <c r="B331" s="2"/>
    </row>
    <row r="332" spans="1:2">
      <c r="A332" s="4"/>
      <c r="B332" s="2"/>
    </row>
    <row r="333" spans="1:2">
      <c r="A333" s="4"/>
      <c r="B333" s="2"/>
    </row>
    <row r="334" spans="1:2">
      <c r="A334" s="4"/>
      <c r="B334" s="2"/>
    </row>
    <row r="335" spans="1:2">
      <c r="A335" s="4"/>
      <c r="B335" s="2"/>
    </row>
    <row r="336" spans="1:2">
      <c r="A336" s="4"/>
      <c r="B336" s="2"/>
    </row>
    <row r="337" spans="1:2">
      <c r="A337" s="4"/>
      <c r="B337" s="2"/>
    </row>
    <row r="338" spans="1:2">
      <c r="A338" s="4"/>
      <c r="B338" s="2"/>
    </row>
    <row r="339" spans="1:2">
      <c r="A339" s="4"/>
      <c r="B339" s="2"/>
    </row>
    <row r="340" spans="1:2">
      <c r="A340" s="4"/>
      <c r="B340" s="2"/>
    </row>
    <row r="341" spans="1:2">
      <c r="A341" s="4"/>
      <c r="B341" s="2"/>
    </row>
    <row r="342" spans="1:2">
      <c r="A342" s="4"/>
      <c r="B342" s="2"/>
    </row>
    <row r="343" spans="1:2">
      <c r="A343" s="4"/>
      <c r="B343" s="2"/>
    </row>
    <row r="344" spans="1:2">
      <c r="A344" s="4"/>
      <c r="B344" s="2"/>
    </row>
    <row r="345" spans="1:2">
      <c r="A345" s="4"/>
      <c r="B345" s="2"/>
    </row>
    <row r="346" spans="1:2">
      <c r="A346" s="4"/>
      <c r="B346" s="2"/>
    </row>
    <row r="347" spans="1:2">
      <c r="A347" s="4"/>
      <c r="B347" s="2"/>
    </row>
    <row r="348" spans="1:2">
      <c r="A348" s="4"/>
      <c r="B348" s="2"/>
    </row>
    <row r="349" spans="1:2">
      <c r="A349" s="4"/>
      <c r="B349" s="2"/>
    </row>
    <row r="350" spans="1:2">
      <c r="A350" s="4"/>
      <c r="B350" s="2"/>
    </row>
    <row r="351" spans="1:2">
      <c r="A351" s="4"/>
      <c r="B351" s="2"/>
    </row>
    <row r="352" spans="1:2">
      <c r="A352" s="4"/>
      <c r="B352" s="2"/>
    </row>
    <row r="353" spans="1:2">
      <c r="A353" s="4"/>
      <c r="B353" s="2"/>
    </row>
    <row r="354" spans="1:2">
      <c r="A354" s="4"/>
      <c r="B354" s="2"/>
    </row>
    <row r="355" spans="1:2">
      <c r="A355" s="4"/>
      <c r="B355" s="2"/>
    </row>
    <row r="356" spans="1:2">
      <c r="A356" s="4"/>
      <c r="B356" s="2"/>
    </row>
    <row r="357" spans="1:2">
      <c r="A357" s="4"/>
      <c r="B357" s="2"/>
    </row>
    <row r="358" spans="1:2">
      <c r="A358" s="4"/>
      <c r="B358" s="2"/>
    </row>
    <row r="359" spans="1:2">
      <c r="A359" s="4"/>
      <c r="B359" s="2"/>
    </row>
    <row r="360" spans="1:2">
      <c r="A360" s="4"/>
      <c r="B360" s="2"/>
    </row>
    <row r="361" spans="1:2">
      <c r="A361" s="4"/>
      <c r="B361" s="2"/>
    </row>
    <row r="362" spans="1:2">
      <c r="A362" s="4"/>
      <c r="B362" s="2"/>
    </row>
    <row r="363" spans="1:2">
      <c r="A363" s="4"/>
      <c r="B363" s="2"/>
    </row>
    <row r="364" spans="1:2">
      <c r="A364" s="4"/>
      <c r="B364" s="2"/>
    </row>
    <row r="365" spans="1:2">
      <c r="A365" s="4"/>
      <c r="B365" s="2"/>
    </row>
    <row r="366" spans="1:2">
      <c r="A366" s="4"/>
      <c r="B366" s="2"/>
    </row>
    <row r="367" spans="1:2">
      <c r="A367" s="4"/>
      <c r="B367" s="2"/>
    </row>
    <row r="368" spans="1:2">
      <c r="A368" s="4"/>
      <c r="B368" s="2"/>
    </row>
    <row r="369" spans="1:2">
      <c r="A369" s="4"/>
      <c r="B369" s="2"/>
    </row>
    <row r="370" spans="1:2">
      <c r="A370" s="4"/>
      <c r="B370" s="2"/>
    </row>
    <row r="371" spans="1:2">
      <c r="A371" s="4"/>
      <c r="B371" s="2"/>
    </row>
    <row r="372" spans="1:2">
      <c r="A372" s="4"/>
      <c r="B372" s="2"/>
    </row>
    <row r="373" spans="1:2">
      <c r="A373" s="4"/>
      <c r="B373" s="2"/>
    </row>
    <row r="374" spans="1:2">
      <c r="A374" s="4"/>
      <c r="B374" s="2"/>
    </row>
    <row r="375" spans="1:2">
      <c r="A375" s="4"/>
      <c r="B375" s="2"/>
    </row>
    <row r="376" spans="1:2">
      <c r="A376" s="4"/>
      <c r="B376" s="2"/>
    </row>
    <row r="377" spans="1:2">
      <c r="A377" s="4"/>
      <c r="B377" s="2"/>
    </row>
    <row r="378" spans="1:2">
      <c r="A378" s="4"/>
      <c r="B378" s="2"/>
    </row>
    <row r="379" spans="1:2">
      <c r="A379" s="4"/>
      <c r="B379" s="2"/>
    </row>
    <row r="380" spans="1:2">
      <c r="A380" s="4"/>
      <c r="B380" s="2"/>
    </row>
    <row r="381" spans="1:2">
      <c r="A381" s="4"/>
      <c r="B381" s="2"/>
    </row>
    <row r="382" spans="1:2">
      <c r="A382" s="4"/>
      <c r="B382" s="2"/>
    </row>
    <row r="383" spans="1:2">
      <c r="A383" s="4"/>
      <c r="B383" s="2"/>
    </row>
    <row r="384" spans="1:2">
      <c r="A384" s="4"/>
      <c r="B384" s="2"/>
    </row>
    <row r="385" spans="1:2">
      <c r="A385" s="4"/>
      <c r="B385" s="2"/>
    </row>
    <row r="386" spans="1:2">
      <c r="A386" s="4"/>
      <c r="B386" s="2"/>
    </row>
    <row r="387" spans="1:2">
      <c r="A387" s="4"/>
      <c r="B387" s="2"/>
    </row>
    <row r="388" spans="1:2">
      <c r="A388" s="4"/>
      <c r="B388" s="2"/>
    </row>
    <row r="389" spans="1:2">
      <c r="A389" s="4"/>
      <c r="B389" s="2"/>
    </row>
    <row r="390" spans="1:2">
      <c r="A390" s="4"/>
      <c r="B390" s="2"/>
    </row>
    <row r="391" spans="1:2">
      <c r="A391" s="4"/>
      <c r="B391" s="2"/>
    </row>
    <row r="392" spans="1:2">
      <c r="A392" s="4"/>
      <c r="B392" s="2"/>
    </row>
    <row r="393" spans="1:2">
      <c r="A393" s="4"/>
      <c r="B393" s="2"/>
    </row>
    <row r="394" spans="1:2">
      <c r="A394" s="4"/>
      <c r="B394" s="2"/>
    </row>
    <row r="395" spans="1:2">
      <c r="A395" s="4"/>
      <c r="B395" s="2"/>
    </row>
    <row r="396" spans="1:2">
      <c r="A396" s="4"/>
      <c r="B396" s="2"/>
    </row>
    <row r="397" spans="1:2">
      <c r="A397" s="4"/>
      <c r="B397" s="2"/>
    </row>
    <row r="398" spans="1:2">
      <c r="A398" s="4"/>
      <c r="B398" s="2"/>
    </row>
    <row r="399" spans="1:2">
      <c r="A399" s="4"/>
      <c r="B399" s="2"/>
    </row>
    <row r="400" spans="1:2">
      <c r="A400" s="4"/>
      <c r="B400" s="2"/>
    </row>
    <row r="401" spans="1:2">
      <c r="A401" s="4"/>
      <c r="B401" s="2"/>
    </row>
    <row r="402" spans="1:2">
      <c r="A402" s="4"/>
      <c r="B402" s="2"/>
    </row>
    <row r="403" spans="1:2">
      <c r="A403" s="4"/>
      <c r="B403" s="2"/>
    </row>
    <row r="404" spans="1:2">
      <c r="A404" s="4"/>
      <c r="B404" s="2"/>
    </row>
    <row r="405" spans="1:2">
      <c r="A405" s="4"/>
      <c r="B405" s="2"/>
    </row>
    <row r="406" spans="1:2">
      <c r="A406" s="4"/>
      <c r="B406" s="2"/>
    </row>
    <row r="407" spans="1:2">
      <c r="A407" s="4"/>
      <c r="B407" s="2"/>
    </row>
    <row r="408" spans="1:2">
      <c r="A408" s="4"/>
      <c r="B408" s="2"/>
    </row>
    <row r="409" spans="1:2">
      <c r="A409" s="4"/>
      <c r="B409" s="2"/>
    </row>
    <row r="410" spans="1:2">
      <c r="A410" s="4"/>
      <c r="B410" s="2"/>
    </row>
    <row r="411" spans="1:2">
      <c r="A411" s="4"/>
      <c r="B411" s="2"/>
    </row>
    <row r="412" spans="1:2">
      <c r="A412" s="4"/>
      <c r="B412" s="2"/>
    </row>
    <row r="413" spans="1:2">
      <c r="A413" s="4"/>
      <c r="B413" s="2"/>
    </row>
    <row r="414" spans="1:2">
      <c r="A414" s="4"/>
      <c r="B414" s="2"/>
    </row>
    <row r="415" spans="1:2">
      <c r="A415" s="4"/>
      <c r="B415" s="2"/>
    </row>
    <row r="416" spans="1:2">
      <c r="A416" s="4"/>
      <c r="B416" s="2"/>
    </row>
    <row r="417" spans="1:2">
      <c r="A417" s="4"/>
      <c r="B417" s="2"/>
    </row>
    <row r="418" spans="1:2">
      <c r="A418" s="4"/>
      <c r="B418" s="2"/>
    </row>
    <row r="419" spans="1:2">
      <c r="A419" s="4"/>
      <c r="B419" s="2"/>
    </row>
    <row r="420" spans="1:2">
      <c r="A420" s="4"/>
      <c r="B420" s="2"/>
    </row>
    <row r="421" spans="1:2">
      <c r="A421" s="4"/>
      <c r="B421" s="2"/>
    </row>
    <row r="422" spans="1:2">
      <c r="A422" s="4"/>
      <c r="B422" s="2"/>
    </row>
    <row r="423" spans="1:2">
      <c r="A423" s="4"/>
      <c r="B423" s="2"/>
    </row>
    <row r="424" spans="1:2">
      <c r="A424" s="4"/>
      <c r="B424" s="2"/>
    </row>
    <row r="425" spans="1:2">
      <c r="A425" s="4"/>
      <c r="B425" s="2"/>
    </row>
    <row r="426" spans="1:2">
      <c r="A426" s="4"/>
      <c r="B426" s="2"/>
    </row>
    <row r="427" spans="1:2">
      <c r="A427" s="4"/>
      <c r="B427" s="2"/>
    </row>
    <row r="428" spans="1:2">
      <c r="A428" s="4"/>
      <c r="B428" s="2"/>
    </row>
    <row r="429" spans="1:2">
      <c r="A429" s="4"/>
      <c r="B429" s="2"/>
    </row>
    <row r="430" spans="1:2">
      <c r="A430" s="4"/>
      <c r="B430" s="2"/>
    </row>
    <row r="431" spans="1:2">
      <c r="A431" s="4"/>
      <c r="B431" s="2"/>
    </row>
    <row r="432" spans="1:2">
      <c r="A432" s="4"/>
      <c r="B432" s="2"/>
    </row>
    <row r="433" spans="1:2">
      <c r="A433" s="4"/>
      <c r="B433" s="2"/>
    </row>
    <row r="434" spans="1:2">
      <c r="A434" s="4"/>
      <c r="B434" s="2"/>
    </row>
    <row r="435" spans="1:2">
      <c r="A435" s="4"/>
      <c r="B435" s="2"/>
    </row>
    <row r="436" spans="1:2">
      <c r="A436" s="4"/>
      <c r="B436" s="2"/>
    </row>
    <row r="437" spans="1:2">
      <c r="A437" s="4"/>
      <c r="B437" s="2"/>
    </row>
    <row r="438" spans="1:2">
      <c r="A438" s="4"/>
      <c r="B438" s="2"/>
    </row>
    <row r="439" spans="1:2">
      <c r="A439" s="4"/>
      <c r="B439" s="2"/>
    </row>
    <row r="440" spans="1:2">
      <c r="A440" s="4"/>
      <c r="B440" s="2"/>
    </row>
    <row r="441" spans="1:2">
      <c r="A441" s="4"/>
      <c r="B441" s="2"/>
    </row>
    <row r="442" spans="1:2">
      <c r="A442" s="4"/>
      <c r="B442" s="2"/>
    </row>
    <row r="443" spans="1:2">
      <c r="A443" s="4"/>
      <c r="B443" s="2"/>
    </row>
    <row r="444" spans="1:2">
      <c r="A444" s="4"/>
      <c r="B444" s="2"/>
    </row>
    <row r="445" spans="1:2">
      <c r="A445" s="4"/>
      <c r="B445" s="2"/>
    </row>
    <row r="446" spans="1:2">
      <c r="A446" s="4"/>
      <c r="B446" s="2"/>
    </row>
    <row r="447" spans="1:2">
      <c r="A447" s="4"/>
      <c r="B447" s="2"/>
    </row>
    <row r="448" spans="1:2">
      <c r="A448" s="4"/>
      <c r="B448" s="2"/>
    </row>
    <row r="449" spans="1:2">
      <c r="A449" s="4"/>
      <c r="B449" s="2"/>
    </row>
    <row r="450" spans="1:2">
      <c r="A450" s="4"/>
      <c r="B450" s="2"/>
    </row>
    <row r="451" spans="1:2">
      <c r="A451" s="4"/>
      <c r="B451" s="2"/>
    </row>
    <row r="452" spans="1:2">
      <c r="A452" s="4"/>
      <c r="B452" s="2"/>
    </row>
    <row r="453" spans="1:2">
      <c r="A453" s="4"/>
      <c r="B453" s="2"/>
    </row>
    <row r="454" spans="1:2">
      <c r="A454" s="4"/>
      <c r="B454" s="2"/>
    </row>
    <row r="455" spans="1:2">
      <c r="A455" s="4"/>
      <c r="B455" s="2"/>
    </row>
    <row r="456" spans="1:2">
      <c r="A456" s="4"/>
      <c r="B456" s="2"/>
    </row>
    <row r="457" spans="1:2">
      <c r="A457" s="4"/>
      <c r="B457" s="2"/>
    </row>
    <row r="458" spans="1:2">
      <c r="A458" s="4"/>
      <c r="B458" s="2"/>
    </row>
    <row r="459" spans="1:2">
      <c r="A459" s="4"/>
      <c r="B459" s="2"/>
    </row>
    <row r="460" spans="1:2">
      <c r="A460" s="4"/>
      <c r="B460" s="2"/>
    </row>
    <row r="461" spans="1:2">
      <c r="A461" s="4"/>
      <c r="B461" s="2"/>
    </row>
    <row r="462" spans="1:2">
      <c r="A462" s="4"/>
      <c r="B462" s="2"/>
    </row>
    <row r="463" spans="1:2">
      <c r="A463" s="4"/>
      <c r="B463" s="2"/>
    </row>
    <row r="464" spans="1:2">
      <c r="A464" s="4"/>
      <c r="B464" s="2"/>
    </row>
    <row r="465" spans="1:2">
      <c r="A465" s="4"/>
      <c r="B465" s="2"/>
    </row>
    <row r="466" spans="1:2">
      <c r="A466" s="4"/>
      <c r="B466" s="2"/>
    </row>
    <row r="467" spans="1:2">
      <c r="A467" s="4"/>
      <c r="B467" s="2"/>
    </row>
    <row r="468" spans="1:2">
      <c r="A468" s="4"/>
      <c r="B468" s="2"/>
    </row>
    <row r="469" spans="1:2">
      <c r="A469" s="4"/>
      <c r="B469" s="2"/>
    </row>
    <row r="470" spans="1:2">
      <c r="A470" s="4"/>
      <c r="B470" s="2"/>
    </row>
    <row r="471" spans="1:2">
      <c r="A471" s="4"/>
      <c r="B471" s="2"/>
    </row>
    <row r="472" spans="1:2">
      <c r="A472" s="4"/>
      <c r="B472" s="2"/>
    </row>
    <row r="473" spans="1:2">
      <c r="A473" s="4"/>
      <c r="B473" s="2"/>
    </row>
    <row r="474" spans="1:2">
      <c r="A474" s="4"/>
      <c r="B474" s="2"/>
    </row>
    <row r="475" spans="1:2">
      <c r="A475" s="4"/>
      <c r="B475" s="2"/>
    </row>
    <row r="476" spans="1:2">
      <c r="A476" s="4"/>
      <c r="B476" s="2"/>
    </row>
    <row r="477" spans="1:2">
      <c r="A477" s="4"/>
      <c r="B477" s="2"/>
    </row>
    <row r="478" spans="1:2">
      <c r="A478" s="4"/>
      <c r="B478" s="2"/>
    </row>
    <row r="479" spans="1:2">
      <c r="A479" s="4"/>
      <c r="B479" s="2"/>
    </row>
    <row r="480" spans="1:2">
      <c r="A480" s="4"/>
      <c r="B480" s="2"/>
    </row>
    <row r="481" spans="1:2">
      <c r="A481" s="4"/>
      <c r="B481" s="2"/>
    </row>
    <row r="482" spans="1:2">
      <c r="A482" s="4"/>
      <c r="B482" s="2"/>
    </row>
    <row r="483" spans="1:2">
      <c r="A483" s="4"/>
      <c r="B483" s="2"/>
    </row>
    <row r="484" spans="1:2">
      <c r="A484" s="4"/>
      <c r="B484" s="2"/>
    </row>
    <row r="485" spans="1:2">
      <c r="A485" s="4"/>
      <c r="B485" s="2"/>
    </row>
    <row r="486" spans="1:2">
      <c r="A486" s="4"/>
      <c r="B486" s="2"/>
    </row>
    <row r="487" spans="1:2">
      <c r="A487" s="4"/>
      <c r="B487" s="2"/>
    </row>
    <row r="488" spans="1:2">
      <c r="A488" s="4"/>
      <c r="B488" s="2"/>
    </row>
    <row r="489" spans="1:2">
      <c r="A489" s="4"/>
      <c r="B489" s="2"/>
    </row>
    <row r="490" spans="1:2">
      <c r="A490" s="4"/>
      <c r="B490" s="2"/>
    </row>
    <row r="491" spans="1:2">
      <c r="A491" s="4"/>
      <c r="B491" s="2"/>
    </row>
    <row r="492" spans="1:2">
      <c r="A492" s="4"/>
      <c r="B492" s="2"/>
    </row>
    <row r="493" spans="1:2">
      <c r="A493" s="4"/>
      <c r="B493" s="2"/>
    </row>
    <row r="494" spans="1:2">
      <c r="A494" s="4"/>
      <c r="B494" s="2"/>
    </row>
    <row r="495" spans="1:2">
      <c r="A495" s="4"/>
      <c r="B495" s="2"/>
    </row>
    <row r="496" spans="1:2">
      <c r="A496" s="4"/>
      <c r="B496" s="2"/>
    </row>
    <row r="497" spans="1:2">
      <c r="A497" s="4"/>
      <c r="B497" s="2"/>
    </row>
    <row r="498" spans="1:2">
      <c r="A498" s="4"/>
      <c r="B498" s="2"/>
    </row>
    <row r="499" spans="1:2">
      <c r="A499" s="4"/>
      <c r="B499" s="2"/>
    </row>
    <row r="500" spans="1:2">
      <c r="A500" s="4"/>
      <c r="B500" s="2"/>
    </row>
    <row r="501" spans="1:2">
      <c r="A501" s="4"/>
      <c r="B501" s="2"/>
    </row>
    <row r="502" spans="1:2">
      <c r="A502" s="4"/>
      <c r="B502" s="2"/>
    </row>
    <row r="503" spans="1:2">
      <c r="A503" s="4"/>
      <c r="B503" s="2"/>
    </row>
    <row r="504" spans="1:2">
      <c r="A504" s="4"/>
      <c r="B504" s="2"/>
    </row>
    <row r="505" spans="1:2">
      <c r="A505" s="4"/>
      <c r="B505" s="2"/>
    </row>
    <row r="506" spans="1:2">
      <c r="A506" s="4"/>
      <c r="B506" s="2"/>
    </row>
    <row r="507" spans="1:2">
      <c r="A507" s="4"/>
      <c r="B507" s="2"/>
    </row>
    <row r="508" spans="1:2">
      <c r="A508" s="4"/>
      <c r="B508" s="2"/>
    </row>
    <row r="509" spans="1:2">
      <c r="A509" s="4"/>
      <c r="B509" s="2"/>
    </row>
    <row r="510" spans="1:2">
      <c r="A510" s="4"/>
      <c r="B510" s="2"/>
    </row>
    <row r="511" spans="1:2">
      <c r="A511" s="4"/>
      <c r="B511" s="2"/>
    </row>
    <row r="512" spans="1:2">
      <c r="A512" s="4"/>
      <c r="B512" s="2"/>
    </row>
    <row r="513" spans="1:2">
      <c r="A513" s="4"/>
      <c r="B513" s="2"/>
    </row>
    <row r="514" spans="1:2">
      <c r="A514" s="4"/>
      <c r="B514" s="2"/>
    </row>
    <row r="515" spans="1:2">
      <c r="A515" s="4"/>
      <c r="B515" s="2"/>
    </row>
    <row r="516" spans="1:2">
      <c r="A516" s="4"/>
      <c r="B516" s="2"/>
    </row>
    <row r="517" spans="1:2">
      <c r="A517" s="4"/>
      <c r="B517" s="2"/>
    </row>
    <row r="518" spans="1:2">
      <c r="A518" s="4"/>
      <c r="B518" s="2"/>
    </row>
    <row r="519" spans="1:2">
      <c r="A519" s="4"/>
      <c r="B519" s="2"/>
    </row>
    <row r="520" spans="1:2">
      <c r="A520" s="4"/>
      <c r="B520" s="2"/>
    </row>
    <row r="521" spans="1:2">
      <c r="A521" s="4"/>
      <c r="B521" s="2"/>
    </row>
    <row r="522" spans="1:2">
      <c r="A522" s="4"/>
      <c r="B522" s="2"/>
    </row>
    <row r="523" spans="1:2">
      <c r="A523" s="4"/>
      <c r="B523" s="2"/>
    </row>
    <row r="524" spans="1:2">
      <c r="A524" s="4"/>
      <c r="B524" s="2"/>
    </row>
    <row r="525" spans="1:2">
      <c r="A525" s="4"/>
      <c r="B525" s="2"/>
    </row>
    <row r="526" spans="1:2">
      <c r="A526" s="4"/>
      <c r="B526" s="2"/>
    </row>
    <row r="527" spans="1:2">
      <c r="A527" s="4"/>
      <c r="B527" s="2"/>
    </row>
    <row r="528" spans="1:2">
      <c r="A528" s="4"/>
      <c r="B528" s="2"/>
    </row>
    <row r="529" spans="1:2">
      <c r="A529" s="4"/>
      <c r="B529" s="2"/>
    </row>
    <row r="530" spans="1:2">
      <c r="A530" s="4"/>
      <c r="B530" s="2"/>
    </row>
    <row r="531" spans="1:2">
      <c r="A531" s="4"/>
      <c r="B531" s="2"/>
    </row>
    <row r="532" spans="1:2">
      <c r="A532" s="4"/>
      <c r="B532" s="2"/>
    </row>
    <row r="533" spans="1:2">
      <c r="A533" s="4"/>
      <c r="B533" s="2"/>
    </row>
    <row r="534" spans="1:2">
      <c r="A534" s="4"/>
      <c r="B534" s="2"/>
    </row>
    <row r="535" spans="1:2">
      <c r="A535" s="4"/>
      <c r="B535" s="2"/>
    </row>
    <row r="536" spans="1:2">
      <c r="A536" s="4"/>
      <c r="B536" s="2"/>
    </row>
    <row r="537" spans="1:2">
      <c r="A537" s="4"/>
      <c r="B537" s="2"/>
    </row>
    <row r="538" spans="1:2">
      <c r="A538" s="4"/>
      <c r="B538" s="2"/>
    </row>
    <row r="539" spans="1:2">
      <c r="A539" s="4"/>
      <c r="B539" s="2"/>
    </row>
    <row r="540" spans="1:2">
      <c r="A540" s="4"/>
      <c r="B540" s="2"/>
    </row>
    <row r="541" spans="1:2">
      <c r="A541" s="4"/>
      <c r="B541" s="2"/>
    </row>
    <row r="542" spans="1:2">
      <c r="A542" s="4"/>
      <c r="B542" s="2"/>
    </row>
    <row r="543" spans="1:2">
      <c r="A543" s="4"/>
      <c r="B543" s="2"/>
    </row>
    <row r="544" spans="1:2">
      <c r="A544" s="4"/>
      <c r="B544" s="2"/>
    </row>
    <row r="545" spans="1:2">
      <c r="A545" s="4"/>
      <c r="B545" s="2"/>
    </row>
    <row r="546" spans="1:2">
      <c r="A546" s="4"/>
      <c r="B546" s="2"/>
    </row>
    <row r="547" spans="1:2">
      <c r="A547" s="4"/>
      <c r="B547" s="2"/>
    </row>
    <row r="548" spans="1:2">
      <c r="A548" s="4"/>
      <c r="B548" s="2"/>
    </row>
    <row r="549" spans="1:2">
      <c r="A549" s="4"/>
      <c r="B549" s="2"/>
    </row>
    <row r="550" spans="1:2">
      <c r="A550" s="4"/>
      <c r="B550" s="2"/>
    </row>
    <row r="551" spans="1:2">
      <c r="A551" s="4"/>
      <c r="B551" s="2"/>
    </row>
    <row r="552" spans="1:2">
      <c r="A552" s="4"/>
      <c r="B552" s="2"/>
    </row>
    <row r="553" spans="1:2">
      <c r="A553" s="4"/>
      <c r="B553" s="2"/>
    </row>
    <row r="554" spans="1:2">
      <c r="A554" s="4"/>
      <c r="B554" s="2"/>
    </row>
    <row r="555" spans="1:2">
      <c r="A555" s="4"/>
      <c r="B555" s="2"/>
    </row>
    <row r="556" spans="1:2">
      <c r="A556" s="4"/>
      <c r="B556" s="2"/>
    </row>
    <row r="557" spans="1:2">
      <c r="A557" s="4"/>
      <c r="B557" s="2"/>
    </row>
    <row r="558" spans="1:2">
      <c r="A558" s="4"/>
      <c r="B558" s="2"/>
    </row>
    <row r="559" spans="1:2">
      <c r="A559" s="4"/>
      <c r="B559" s="2"/>
    </row>
    <row r="560" spans="1:2">
      <c r="A560" s="4"/>
      <c r="B560" s="2"/>
    </row>
    <row r="561" spans="1:2">
      <c r="A561" s="4"/>
      <c r="B561" s="2"/>
    </row>
    <row r="562" spans="1:2">
      <c r="A562" s="4"/>
      <c r="B562" s="2"/>
    </row>
    <row r="563" spans="1:2">
      <c r="A563" s="4"/>
      <c r="B563" s="2"/>
    </row>
    <row r="564" spans="1:2">
      <c r="A564" s="4"/>
      <c r="B564" s="2"/>
    </row>
    <row r="565" spans="1:2">
      <c r="A565" s="4"/>
      <c r="B565" s="2"/>
    </row>
    <row r="566" spans="1:2">
      <c r="A566" s="4"/>
      <c r="B566" s="2"/>
    </row>
    <row r="567" spans="1:2">
      <c r="A567" s="4"/>
      <c r="B567" s="2"/>
    </row>
    <row r="568" spans="1:2">
      <c r="A568" s="4"/>
      <c r="B568" s="2"/>
    </row>
    <row r="569" spans="1:2">
      <c r="A569" s="4"/>
      <c r="B569" s="2"/>
    </row>
    <row r="570" spans="1:2">
      <c r="A570" s="4"/>
      <c r="B570" s="2"/>
    </row>
    <row r="571" spans="1:2">
      <c r="A571" s="4"/>
      <c r="B571" s="2"/>
    </row>
    <row r="572" spans="1:2">
      <c r="A572" s="4"/>
      <c r="B572" s="2"/>
    </row>
    <row r="573" spans="1:2">
      <c r="A573" s="4"/>
      <c r="B573" s="2"/>
    </row>
    <row r="574" spans="1:2">
      <c r="A574" s="4"/>
      <c r="B574" s="2"/>
    </row>
    <row r="575" spans="1:2">
      <c r="A575" s="4"/>
      <c r="B575" s="2"/>
    </row>
    <row r="576" spans="1:2">
      <c r="A576" s="4"/>
      <c r="B576" s="2"/>
    </row>
    <row r="577" spans="1:2">
      <c r="A577" s="4"/>
      <c r="B577" s="2"/>
    </row>
    <row r="578" spans="1:2">
      <c r="A578" s="4"/>
      <c r="B578" s="2"/>
    </row>
    <row r="579" spans="1:2">
      <c r="A579" s="4"/>
      <c r="B579" s="2"/>
    </row>
    <row r="580" spans="1:2">
      <c r="A580" s="4"/>
      <c r="B580" s="2"/>
    </row>
    <row r="581" spans="1:2">
      <c r="A581" s="4"/>
      <c r="B581" s="2"/>
    </row>
    <row r="582" spans="1:2">
      <c r="A582" s="4"/>
      <c r="B582" s="2"/>
    </row>
    <row r="583" spans="1:2">
      <c r="A583" s="4"/>
      <c r="B583" s="2"/>
    </row>
    <row r="584" spans="1:2">
      <c r="A584" s="4"/>
      <c r="B584" s="2"/>
    </row>
    <row r="585" spans="1:2">
      <c r="A585" s="4"/>
      <c r="B585" s="2"/>
    </row>
    <row r="586" spans="1:2">
      <c r="A586" s="4"/>
      <c r="B586" s="2"/>
    </row>
    <row r="587" spans="1:2">
      <c r="A587" s="4"/>
      <c r="B587" s="2"/>
    </row>
    <row r="588" spans="1:2">
      <c r="A588" s="4"/>
      <c r="B588" s="2"/>
    </row>
    <row r="589" spans="1:2">
      <c r="A589" s="4"/>
      <c r="B589" s="2"/>
    </row>
    <row r="590" spans="1:2">
      <c r="A590" s="4"/>
      <c r="B590" s="2"/>
    </row>
    <row r="591" spans="1:2">
      <c r="A591" s="4"/>
      <c r="B591" s="2"/>
    </row>
    <row r="592" spans="1:2">
      <c r="A592" s="4"/>
      <c r="B592" s="2"/>
    </row>
    <row r="593" spans="1:2">
      <c r="A593" s="4"/>
      <c r="B593" s="2"/>
    </row>
    <row r="594" spans="1:2">
      <c r="A594" s="4"/>
      <c r="B594" s="2"/>
    </row>
    <row r="595" spans="1:2">
      <c r="A595" s="4"/>
      <c r="B595" s="2"/>
    </row>
    <row r="596" spans="1:2">
      <c r="A596" s="4"/>
      <c r="B596" s="2"/>
    </row>
    <row r="597" spans="1:2">
      <c r="A597" s="4"/>
      <c r="B597" s="2"/>
    </row>
    <row r="598" spans="1:2">
      <c r="A598" s="4"/>
      <c r="B598" s="2"/>
    </row>
    <row r="599" spans="1:2">
      <c r="A599" s="4"/>
      <c r="B599" s="2"/>
    </row>
    <row r="600" spans="1:2">
      <c r="A600" s="4"/>
      <c r="B600" s="2"/>
    </row>
    <row r="601" spans="1:2">
      <c r="A601" s="4"/>
      <c r="B601" s="2"/>
    </row>
    <row r="602" spans="1:2">
      <c r="A602" s="4"/>
      <c r="B602" s="2"/>
    </row>
    <row r="603" spans="1:2">
      <c r="A603" s="4"/>
      <c r="B603" s="2"/>
    </row>
    <row r="604" spans="1:2">
      <c r="A604" s="4"/>
      <c r="B604" s="2"/>
    </row>
    <row r="605" spans="1:2">
      <c r="A605" s="4"/>
      <c r="B605" s="2"/>
    </row>
    <row r="606" spans="1:2">
      <c r="A606" s="4"/>
      <c r="B606" s="2"/>
    </row>
    <row r="607" spans="1:2">
      <c r="A607" s="4"/>
      <c r="B607" s="2"/>
    </row>
    <row r="608" spans="1:2">
      <c r="A608" s="4"/>
      <c r="B608" s="2"/>
    </row>
    <row r="609" spans="1:2">
      <c r="A609" s="4"/>
      <c r="B609" s="2"/>
    </row>
    <row r="610" spans="1:2">
      <c r="A610" s="4"/>
      <c r="B610" s="2"/>
    </row>
    <row r="611" spans="1:2">
      <c r="A611" s="4"/>
      <c r="B611" s="2"/>
    </row>
    <row r="612" spans="1:2">
      <c r="A612" s="4"/>
      <c r="B612" s="2"/>
    </row>
    <row r="613" spans="1:2">
      <c r="A613" s="4"/>
      <c r="B613" s="2"/>
    </row>
    <row r="614" spans="1:2">
      <c r="A614" s="4"/>
      <c r="B614" s="2"/>
    </row>
    <row r="615" spans="1:2">
      <c r="A615" s="4"/>
      <c r="B615" s="2"/>
    </row>
    <row r="616" spans="1:2">
      <c r="A616" s="4"/>
      <c r="B616" s="2"/>
    </row>
    <row r="617" spans="1:2">
      <c r="A617" s="4"/>
      <c r="B617" s="2"/>
    </row>
    <row r="618" spans="1:2">
      <c r="A618" s="4"/>
      <c r="B618" s="2"/>
    </row>
    <row r="619" spans="1:2">
      <c r="A619" s="4"/>
      <c r="B619" s="2"/>
    </row>
    <row r="620" spans="1:2">
      <c r="A620" s="4"/>
      <c r="B620" s="2"/>
    </row>
    <row r="621" spans="1:2">
      <c r="A621" s="4"/>
      <c r="B621" s="2"/>
    </row>
    <row r="622" spans="1:2">
      <c r="A622" s="4"/>
      <c r="B622" s="2"/>
    </row>
    <row r="623" spans="1:2">
      <c r="A623" s="4"/>
      <c r="B623" s="2"/>
    </row>
    <row r="624" spans="1:2">
      <c r="A624" s="4"/>
      <c r="B624" s="2"/>
    </row>
    <row r="625" spans="1:2">
      <c r="A625" s="4"/>
      <c r="B625" s="2"/>
    </row>
    <row r="626" spans="1:2">
      <c r="A626" s="4"/>
      <c r="B626" s="2"/>
    </row>
    <row r="627" spans="1:2">
      <c r="A627" s="4"/>
      <c r="B627" s="2"/>
    </row>
    <row r="628" spans="1:2">
      <c r="A628" s="4"/>
      <c r="B628" s="2"/>
    </row>
    <row r="629" spans="1:2">
      <c r="A629" s="4"/>
      <c r="B629" s="2"/>
    </row>
    <row r="630" spans="1:2">
      <c r="A630" s="4"/>
      <c r="B630" s="2"/>
    </row>
    <row r="631" spans="1:2">
      <c r="A631" s="4"/>
      <c r="B631" s="2"/>
    </row>
    <row r="632" spans="1:2">
      <c r="A632" s="4"/>
      <c r="B632" s="2"/>
    </row>
    <row r="633" spans="1:2">
      <c r="A633" s="4"/>
      <c r="B633" s="2"/>
    </row>
    <row r="634" spans="1:2">
      <c r="A634" s="4"/>
      <c r="B634" s="2"/>
    </row>
    <row r="635" spans="1:2">
      <c r="A635" s="4"/>
      <c r="B635" s="2"/>
    </row>
    <row r="636" spans="1:2">
      <c r="A636" s="4"/>
      <c r="B636" s="2"/>
    </row>
    <row r="637" spans="1:2">
      <c r="A637" s="4"/>
      <c r="B637" s="2"/>
    </row>
    <row r="638" spans="1:2">
      <c r="A638" s="4"/>
      <c r="B638" s="2"/>
    </row>
    <row r="639" spans="1:2">
      <c r="A639" s="4"/>
      <c r="B639" s="2"/>
    </row>
    <row r="640" spans="1:2">
      <c r="A640" s="4"/>
      <c r="B640" s="2"/>
    </row>
    <row r="641" spans="1:2">
      <c r="A641" s="4"/>
      <c r="B641" s="2"/>
    </row>
    <row r="642" spans="1:2">
      <c r="A642" s="4"/>
      <c r="B642" s="2"/>
    </row>
    <row r="643" spans="1:2">
      <c r="A643" s="4"/>
      <c r="B643" s="2"/>
    </row>
    <row r="644" spans="1:2">
      <c r="A644" s="4"/>
      <c r="B644" s="2"/>
    </row>
    <row r="645" spans="1:2">
      <c r="A645" s="4"/>
      <c r="B645" s="2"/>
    </row>
    <row r="646" spans="1:2">
      <c r="A646" s="4"/>
      <c r="B646" s="2"/>
    </row>
    <row r="647" spans="1:2">
      <c r="A647" s="4"/>
      <c r="B647" s="2"/>
    </row>
    <row r="648" spans="1:2">
      <c r="A648" s="4"/>
      <c r="B648" s="2"/>
    </row>
    <row r="649" spans="1:2">
      <c r="A649" s="4"/>
      <c r="B649" s="2"/>
    </row>
    <row r="650" spans="1:2">
      <c r="A650" s="4"/>
      <c r="B650" s="2"/>
    </row>
    <row r="651" spans="1:2">
      <c r="A651" s="4"/>
      <c r="B651" s="2"/>
    </row>
    <row r="652" spans="1:2">
      <c r="A652" s="4"/>
      <c r="B652" s="2"/>
    </row>
    <row r="653" spans="1:2">
      <c r="A653" s="4"/>
      <c r="B653" s="2"/>
    </row>
    <row r="654" spans="1:2">
      <c r="A654" s="4"/>
      <c r="B654" s="2"/>
    </row>
    <row r="655" spans="1:2">
      <c r="A655" s="4"/>
      <c r="B655" s="2"/>
    </row>
    <row r="656" spans="1:2">
      <c r="A656" s="4"/>
      <c r="B656" s="2"/>
    </row>
    <row r="657" spans="1:2">
      <c r="A657" s="4"/>
      <c r="B657" s="2"/>
    </row>
    <row r="658" spans="1:2">
      <c r="A658" s="4"/>
      <c r="B658" s="2"/>
    </row>
    <row r="659" spans="1:2">
      <c r="A659" s="4"/>
      <c r="B659" s="2"/>
    </row>
    <row r="660" spans="1:2">
      <c r="A660" s="4"/>
      <c r="B660" s="2"/>
    </row>
    <row r="661" spans="1:2">
      <c r="A661" s="4"/>
      <c r="B661" s="2"/>
    </row>
    <row r="662" spans="1:2">
      <c r="A662" s="4"/>
      <c r="B662" s="2"/>
    </row>
    <row r="663" spans="1:2">
      <c r="A663" s="4"/>
      <c r="B663" s="2"/>
    </row>
    <row r="664" spans="1:2">
      <c r="A664" s="4"/>
      <c r="B664" s="2"/>
    </row>
    <row r="665" spans="1:2">
      <c r="A665" s="4"/>
      <c r="B665" s="2"/>
    </row>
    <row r="666" spans="1:2">
      <c r="A666" s="4"/>
      <c r="B666" s="2"/>
    </row>
    <row r="667" spans="1:2">
      <c r="A667" s="4"/>
      <c r="B667" s="2"/>
    </row>
    <row r="668" spans="1:2">
      <c r="A668" s="4"/>
      <c r="B668" s="2"/>
    </row>
    <row r="669" spans="1:2">
      <c r="A669" s="4"/>
      <c r="B669" s="2"/>
    </row>
    <row r="670" spans="1:2">
      <c r="A670" s="4"/>
      <c r="B670" s="2"/>
    </row>
    <row r="671" spans="1:2">
      <c r="A671" s="4"/>
      <c r="B671" s="2"/>
    </row>
    <row r="672" spans="1:2">
      <c r="A672" s="4"/>
      <c r="B672" s="2"/>
    </row>
    <row r="673" spans="1:2">
      <c r="A673" s="4"/>
      <c r="B673" s="2"/>
    </row>
    <row r="674" spans="1:2">
      <c r="A674" s="4"/>
      <c r="B674" s="2"/>
    </row>
    <row r="675" spans="1:2">
      <c r="A675" s="4"/>
      <c r="B675" s="2"/>
    </row>
    <row r="676" spans="1:2">
      <c r="A676" s="4"/>
      <c r="B676" s="2"/>
    </row>
    <row r="677" spans="1:2">
      <c r="A677" s="4"/>
      <c r="B677" s="2"/>
    </row>
    <row r="678" spans="1:2">
      <c r="A678" s="4"/>
      <c r="B678" s="2"/>
    </row>
    <row r="679" spans="1:2">
      <c r="A679" s="4"/>
      <c r="B679" s="2"/>
    </row>
    <row r="680" spans="1:2">
      <c r="A680" s="4"/>
      <c r="B680" s="2"/>
    </row>
    <row r="681" spans="1:2">
      <c r="A681" s="4"/>
      <c r="B681" s="2"/>
    </row>
    <row r="682" spans="1:2">
      <c r="A682" s="4"/>
      <c r="B682" s="2"/>
    </row>
    <row r="683" spans="1:2">
      <c r="A683" s="4"/>
      <c r="B683" s="2"/>
    </row>
    <row r="684" spans="1:2">
      <c r="A684" s="4"/>
      <c r="B684" s="2"/>
    </row>
    <row r="685" spans="1:2">
      <c r="A685" s="4"/>
      <c r="B685" s="2"/>
    </row>
    <row r="686" spans="1:2">
      <c r="A686" s="4"/>
      <c r="B686" s="2"/>
    </row>
    <row r="687" spans="1:2">
      <c r="A687" s="4"/>
      <c r="B687" s="2"/>
    </row>
    <row r="688" spans="1:2">
      <c r="A688" s="4"/>
      <c r="B688" s="2"/>
    </row>
    <row r="689" spans="1:2">
      <c r="A689" s="4"/>
      <c r="B689" s="2"/>
    </row>
    <row r="690" spans="1:2">
      <c r="A690" s="4"/>
      <c r="B690" s="2"/>
    </row>
    <row r="691" spans="1:2">
      <c r="A691" s="4"/>
      <c r="B691" s="2"/>
    </row>
    <row r="692" spans="1:2">
      <c r="A692" s="4"/>
      <c r="B692" s="2"/>
    </row>
    <row r="693" spans="1:2">
      <c r="A693" s="4"/>
      <c r="B693" s="2"/>
    </row>
    <row r="694" spans="1:2">
      <c r="A694" s="4"/>
      <c r="B694" s="2"/>
    </row>
    <row r="695" spans="1:2">
      <c r="A695" s="4"/>
      <c r="B695" s="2"/>
    </row>
    <row r="696" spans="1:2">
      <c r="A696" s="4"/>
      <c r="B696" s="2"/>
    </row>
    <row r="697" spans="1:2">
      <c r="A697" s="4"/>
      <c r="B697" s="2"/>
    </row>
    <row r="698" spans="1:2">
      <c r="A698" s="4"/>
      <c r="B698" s="2"/>
    </row>
    <row r="699" spans="1:2">
      <c r="A699" s="4"/>
      <c r="B699" s="2"/>
    </row>
    <row r="700" spans="1:2">
      <c r="A700" s="4"/>
      <c r="B700" s="2"/>
    </row>
    <row r="701" spans="1:2">
      <c r="A701" s="4"/>
      <c r="B701" s="2"/>
    </row>
    <row r="702" spans="1:2">
      <c r="A702" s="4"/>
      <c r="B702" s="2"/>
    </row>
    <row r="703" spans="1:2">
      <c r="A703" s="4"/>
      <c r="B703" s="2"/>
    </row>
    <row r="704" spans="1:2">
      <c r="A704" s="4"/>
      <c r="B704" s="2"/>
    </row>
    <row r="705" spans="1:2">
      <c r="A705" s="4"/>
      <c r="B705" s="2"/>
    </row>
    <row r="706" spans="1:2">
      <c r="A706" s="4"/>
      <c r="B706" s="2"/>
    </row>
    <row r="707" spans="1:2">
      <c r="A707" s="4"/>
      <c r="B707" s="2"/>
    </row>
    <row r="708" spans="1:2">
      <c r="A708" s="4"/>
      <c r="B708" s="2"/>
    </row>
    <row r="709" spans="1:2">
      <c r="A709" s="4"/>
      <c r="B709" s="2"/>
    </row>
    <row r="710" spans="1:2">
      <c r="A710" s="4"/>
      <c r="B710" s="2"/>
    </row>
    <row r="711" spans="1:2">
      <c r="A711" s="4"/>
      <c r="B711" s="2"/>
    </row>
    <row r="712" spans="1:2">
      <c r="A712" s="4"/>
      <c r="B712" s="2"/>
    </row>
    <row r="713" spans="1:2">
      <c r="A713" s="4"/>
      <c r="B713" s="2"/>
    </row>
    <row r="714" spans="1:2">
      <c r="A714" s="4"/>
      <c r="B714" s="2"/>
    </row>
    <row r="715" spans="1:2">
      <c r="A715" s="4"/>
      <c r="B715" s="2"/>
    </row>
    <row r="716" spans="1:2">
      <c r="A716" s="4"/>
      <c r="B716" s="2"/>
    </row>
    <row r="717" spans="1:2">
      <c r="A717" s="4"/>
      <c r="B717" s="2"/>
    </row>
    <row r="718" spans="1:2">
      <c r="A718" s="4"/>
      <c r="B718" s="2"/>
    </row>
    <row r="719" spans="1:2">
      <c r="A719" s="4"/>
      <c r="B719" s="2"/>
    </row>
    <row r="720" spans="1:2">
      <c r="A720" s="4"/>
      <c r="B720" s="2"/>
    </row>
    <row r="721" spans="1:2">
      <c r="A721" s="4"/>
      <c r="B721" s="2"/>
    </row>
    <row r="722" spans="1:2">
      <c r="A722" s="4"/>
      <c r="B722" s="2"/>
    </row>
    <row r="723" spans="1:2">
      <c r="A723" s="4"/>
      <c r="B723" s="2"/>
    </row>
    <row r="724" spans="1:2">
      <c r="A724" s="4"/>
      <c r="B724" s="2"/>
    </row>
    <row r="725" spans="1:2">
      <c r="A725" s="4"/>
      <c r="B725" s="2"/>
    </row>
    <row r="726" spans="1:2">
      <c r="A726" s="4"/>
      <c r="B726" s="2"/>
    </row>
    <row r="727" spans="1:2">
      <c r="A727" s="4"/>
      <c r="B727" s="2"/>
    </row>
    <row r="728" spans="1:2">
      <c r="A728" s="4"/>
      <c r="B728" s="2"/>
    </row>
    <row r="729" spans="1:2">
      <c r="A729" s="4"/>
      <c r="B729" s="2"/>
    </row>
    <row r="730" spans="1:2">
      <c r="A730" s="4"/>
      <c r="B730" s="2"/>
    </row>
    <row r="731" spans="1:2">
      <c r="A731" s="4"/>
      <c r="B731" s="2"/>
    </row>
    <row r="732" spans="1:2">
      <c r="A732" s="4"/>
      <c r="B732" s="2"/>
    </row>
    <row r="733" spans="1:2">
      <c r="A733" s="4"/>
      <c r="B733" s="2"/>
    </row>
    <row r="734" spans="1:2">
      <c r="A734" s="4"/>
      <c r="B734" s="2"/>
    </row>
    <row r="735" spans="1:2">
      <c r="A735" s="4"/>
      <c r="B735" s="2"/>
    </row>
    <row r="736" spans="1:2">
      <c r="A736" s="4"/>
      <c r="B736" s="2"/>
    </row>
    <row r="737" spans="1:2">
      <c r="A737" s="4"/>
      <c r="B737" s="2"/>
    </row>
    <row r="738" spans="1:2">
      <c r="A738" s="4"/>
      <c r="B738" s="2"/>
    </row>
    <row r="739" spans="1:2">
      <c r="A739" s="4"/>
      <c r="B739" s="2"/>
    </row>
    <row r="740" spans="1:2">
      <c r="A740" s="4"/>
      <c r="B740" s="2"/>
    </row>
    <row r="741" spans="1:2">
      <c r="A741" s="4"/>
      <c r="B741" s="2"/>
    </row>
    <row r="742" spans="1:2">
      <c r="A742" s="4"/>
      <c r="B742" s="2"/>
    </row>
    <row r="743" spans="1:2">
      <c r="A743" s="4"/>
      <c r="B743" s="2"/>
    </row>
    <row r="744" spans="1:2">
      <c r="A744" s="4"/>
      <c r="B744" s="2"/>
    </row>
    <row r="745" spans="1:2">
      <c r="A745" s="4"/>
      <c r="B745" s="2"/>
    </row>
    <row r="746" spans="1:2">
      <c r="A746" s="4"/>
      <c r="B746" s="2"/>
    </row>
    <row r="747" spans="1:2">
      <c r="A747" s="4"/>
      <c r="B747" s="2"/>
    </row>
    <row r="748" spans="1:2">
      <c r="A748" s="4"/>
      <c r="B748" s="2"/>
    </row>
    <row r="749" spans="1:2">
      <c r="A749" s="4"/>
      <c r="B749" s="2"/>
    </row>
    <row r="750" spans="1:2">
      <c r="A750" s="4"/>
      <c r="B750" s="2"/>
    </row>
    <row r="751" spans="1:2">
      <c r="A751" s="4"/>
      <c r="B751" s="2"/>
    </row>
    <row r="752" spans="1:2">
      <c r="A752" s="4"/>
      <c r="B752" s="2"/>
    </row>
    <row r="753" spans="1:2">
      <c r="A753" s="4"/>
      <c r="B753" s="2"/>
    </row>
    <row r="754" spans="1:2">
      <c r="A754" s="4"/>
      <c r="B754" s="2"/>
    </row>
    <row r="755" spans="1:2">
      <c r="A755" s="4"/>
      <c r="B755" s="2"/>
    </row>
    <row r="756" spans="1:2">
      <c r="A756" s="4"/>
      <c r="B756" s="2"/>
    </row>
    <row r="757" spans="1:2">
      <c r="A757" s="4"/>
      <c r="B757" s="2"/>
    </row>
    <row r="758" spans="1:2">
      <c r="A758" s="4"/>
      <c r="B758" s="2"/>
    </row>
    <row r="759" spans="1:2">
      <c r="A759" s="4"/>
      <c r="B759" s="2"/>
    </row>
    <row r="760" spans="1:2">
      <c r="A760" s="4"/>
      <c r="B760" s="2"/>
    </row>
    <row r="761" spans="1:2">
      <c r="A761" s="4"/>
      <c r="B761" s="2"/>
    </row>
    <row r="762" spans="1:2">
      <c r="A762" s="4"/>
      <c r="B762" s="2"/>
    </row>
    <row r="763" spans="1:2">
      <c r="A763" s="4"/>
      <c r="B763" s="2"/>
    </row>
    <row r="764" spans="1:2">
      <c r="A764" s="4"/>
      <c r="B764" s="2"/>
    </row>
    <row r="765" spans="1:2">
      <c r="A765" s="4"/>
      <c r="B765" s="2"/>
    </row>
    <row r="766" spans="1:2">
      <c r="A766" s="4"/>
      <c r="B766" s="2"/>
    </row>
    <row r="767" spans="1:2">
      <c r="A767" s="4"/>
      <c r="B767" s="2"/>
    </row>
    <row r="768" spans="1:2">
      <c r="A768" s="4"/>
      <c r="B768" s="2"/>
    </row>
    <row r="769" spans="1:2">
      <c r="A769" s="4"/>
      <c r="B769" s="2"/>
    </row>
    <row r="770" spans="1:2">
      <c r="A770" s="4"/>
      <c r="B770" s="2"/>
    </row>
    <row r="771" spans="1:2">
      <c r="A771" s="4"/>
      <c r="B771" s="2"/>
    </row>
    <row r="772" spans="1:2">
      <c r="A772" s="4"/>
      <c r="B772" s="2"/>
    </row>
    <row r="773" spans="1:2">
      <c r="A773" s="4"/>
      <c r="B773" s="2"/>
    </row>
    <row r="774" spans="1:2">
      <c r="A774" s="4"/>
      <c r="B774" s="2"/>
    </row>
    <row r="775" spans="1:2">
      <c r="A775" s="4"/>
      <c r="B775" s="2"/>
    </row>
    <row r="776" spans="1:2">
      <c r="A776" s="4"/>
      <c r="B776" s="2"/>
    </row>
    <row r="777" spans="1:2">
      <c r="A777" s="4"/>
      <c r="B777" s="2"/>
    </row>
    <row r="778" spans="1:2">
      <c r="A778" s="4"/>
      <c r="B778" s="2"/>
    </row>
    <row r="779" spans="1:2">
      <c r="A779" s="4"/>
      <c r="B779" s="2"/>
    </row>
    <row r="780" spans="1:2">
      <c r="A780" s="4"/>
      <c r="B780" s="2"/>
    </row>
    <row r="781" spans="1:2">
      <c r="A781" s="4"/>
      <c r="B781" s="2"/>
    </row>
    <row r="782" spans="1:2">
      <c r="A782" s="4"/>
      <c r="B782" s="2"/>
    </row>
    <row r="783" spans="1:2">
      <c r="A783" s="4"/>
      <c r="B783" s="2"/>
    </row>
    <row r="784" spans="1:2">
      <c r="A784" s="4"/>
      <c r="B784" s="2"/>
    </row>
    <row r="785" spans="1:2">
      <c r="A785" s="4"/>
      <c r="B785" s="2"/>
    </row>
    <row r="786" spans="1:2">
      <c r="A786" s="4"/>
      <c r="B786" s="2"/>
    </row>
    <row r="787" spans="1:2">
      <c r="A787" s="4"/>
      <c r="B787" s="2"/>
    </row>
    <row r="788" spans="1:2">
      <c r="A788" s="4"/>
      <c r="B788" s="2"/>
    </row>
    <row r="789" spans="1:2">
      <c r="A789" s="4"/>
      <c r="B789" s="2"/>
    </row>
    <row r="790" spans="1:2">
      <c r="A790" s="4"/>
      <c r="B790" s="2"/>
    </row>
    <row r="791" spans="1:2">
      <c r="A791" s="4"/>
      <c r="B791" s="2"/>
    </row>
    <row r="792" spans="1:2">
      <c r="A792" s="4"/>
      <c r="B792" s="2"/>
    </row>
    <row r="793" spans="1:2">
      <c r="A793" s="4"/>
      <c r="B793" s="2"/>
    </row>
    <row r="794" spans="1:2">
      <c r="A794" s="4"/>
      <c r="B794" s="2"/>
    </row>
    <row r="795" spans="1:2">
      <c r="A795" s="4"/>
      <c r="B795" s="2"/>
    </row>
    <row r="796" spans="1:2">
      <c r="A796" s="4"/>
      <c r="B796" s="2"/>
    </row>
    <row r="797" spans="1:2">
      <c r="A797" s="4"/>
      <c r="B797" s="2"/>
    </row>
    <row r="798" spans="1:2">
      <c r="A798" s="4"/>
      <c r="B798" s="2"/>
    </row>
    <row r="799" spans="1:2">
      <c r="A799" s="4"/>
      <c r="B799" s="2"/>
    </row>
    <row r="800" spans="1:2">
      <c r="A800" s="4"/>
      <c r="B800" s="2"/>
    </row>
    <row r="801" spans="1:2">
      <c r="A801" s="4"/>
      <c r="B801" s="2"/>
    </row>
    <row r="802" spans="1:2">
      <c r="A802" s="4"/>
      <c r="B802" s="2"/>
    </row>
    <row r="803" spans="1:2">
      <c r="A803" s="4"/>
      <c r="B803" s="2"/>
    </row>
    <row r="804" spans="1:2">
      <c r="A804" s="4"/>
      <c r="B804" s="2"/>
    </row>
    <row r="805" spans="1:2">
      <c r="A805" s="4"/>
      <c r="B805" s="2"/>
    </row>
    <row r="806" spans="1:2">
      <c r="A806" s="4"/>
      <c r="B806" s="2"/>
    </row>
    <row r="807" spans="1:2">
      <c r="A807" s="4"/>
      <c r="B807" s="2"/>
    </row>
    <row r="808" spans="1:2">
      <c r="A808" s="4"/>
      <c r="B808" s="2"/>
    </row>
    <row r="809" spans="1:2">
      <c r="A809" s="4"/>
      <c r="B809" s="2"/>
    </row>
    <row r="810" spans="1:2">
      <c r="A810" s="4"/>
      <c r="B810" s="2"/>
    </row>
    <row r="811" spans="1:2">
      <c r="A811" s="4"/>
      <c r="B811" s="2"/>
    </row>
    <row r="812" spans="1:2">
      <c r="A812" s="4"/>
      <c r="B812" s="2"/>
    </row>
    <row r="813" spans="1:2">
      <c r="A813" s="4"/>
      <c r="B813" s="2"/>
    </row>
    <row r="814" spans="1:2">
      <c r="A814" s="4"/>
      <c r="B814" s="2"/>
    </row>
    <row r="815" spans="1:2">
      <c r="A815" s="4"/>
      <c r="B815" s="2"/>
    </row>
    <row r="816" spans="1:2">
      <c r="A816" s="4"/>
      <c r="B816" s="2"/>
    </row>
    <row r="817" spans="1:2">
      <c r="A817" s="4"/>
      <c r="B817" s="2"/>
    </row>
    <row r="818" spans="1:2">
      <c r="A818" s="4"/>
      <c r="B818" s="2"/>
    </row>
    <row r="819" spans="1:2">
      <c r="A819" s="4"/>
      <c r="B819" s="2"/>
    </row>
    <row r="820" spans="1:2">
      <c r="A820" s="4"/>
      <c r="B820" s="2"/>
    </row>
    <row r="821" spans="1:2">
      <c r="A821" s="4"/>
      <c r="B821" s="2"/>
    </row>
    <row r="822" spans="1:2">
      <c r="A822" s="4"/>
      <c r="B822" s="2"/>
    </row>
    <row r="823" spans="1:2">
      <c r="A823" s="4"/>
      <c r="B823" s="2"/>
    </row>
    <row r="824" spans="1:2">
      <c r="A824" s="4"/>
      <c r="B824" s="2"/>
    </row>
    <row r="825" spans="1:2">
      <c r="A825" s="4"/>
      <c r="B825" s="2"/>
    </row>
    <row r="826" spans="1:2">
      <c r="A826" s="4"/>
      <c r="B826" s="2"/>
    </row>
    <row r="827" spans="1:2">
      <c r="A827" s="4"/>
      <c r="B827" s="2"/>
    </row>
    <row r="828" spans="1:2">
      <c r="A828" s="4"/>
      <c r="B828" s="2"/>
    </row>
    <row r="829" spans="1:2">
      <c r="A829" s="4"/>
      <c r="B829" s="2"/>
    </row>
    <row r="830" spans="1:2">
      <c r="A830" s="4"/>
      <c r="B830" s="2"/>
    </row>
    <row r="831" spans="1:2">
      <c r="A831" s="4"/>
      <c r="B831" s="2"/>
    </row>
    <row r="832" spans="1:2">
      <c r="A832" s="4"/>
      <c r="B832" s="2"/>
    </row>
    <row r="833" spans="1:2">
      <c r="A833" s="4"/>
      <c r="B833" s="2"/>
    </row>
    <row r="834" spans="1:2">
      <c r="A834" s="4"/>
      <c r="B834" s="2"/>
    </row>
    <row r="835" spans="1:2">
      <c r="A835" s="4"/>
      <c r="B835" s="2"/>
    </row>
    <row r="836" spans="1:2">
      <c r="A836" s="4"/>
      <c r="B836" s="2"/>
    </row>
    <row r="837" spans="1:2">
      <c r="A837" s="4"/>
      <c r="B837" s="2"/>
    </row>
    <row r="838" spans="1:2">
      <c r="A838" s="4"/>
      <c r="B838" s="2"/>
    </row>
    <row r="839" spans="1:2">
      <c r="A839" s="4"/>
      <c r="B839" s="2"/>
    </row>
    <row r="840" spans="1:2">
      <c r="A840" s="4"/>
      <c r="B840" s="2"/>
    </row>
    <row r="841" spans="1:2">
      <c r="A841" s="4"/>
      <c r="B841" s="2"/>
    </row>
    <row r="842" spans="1:2">
      <c r="A842" s="4"/>
      <c r="B842" s="2"/>
    </row>
    <row r="843" spans="1:2">
      <c r="A843" s="4"/>
      <c r="B843" s="2"/>
    </row>
    <row r="844" spans="1:2">
      <c r="A844" s="4"/>
      <c r="B844" s="2"/>
    </row>
    <row r="845" spans="1:2">
      <c r="A845" s="4"/>
      <c r="B845" s="2"/>
    </row>
    <row r="846" spans="1:2">
      <c r="A846" s="4"/>
      <c r="B846" s="2"/>
    </row>
    <row r="847" spans="1:2">
      <c r="A847" s="4"/>
      <c r="B847" s="2"/>
    </row>
    <row r="848" spans="1:2">
      <c r="A848" s="4"/>
      <c r="B848" s="2"/>
    </row>
    <row r="849" spans="1:2">
      <c r="A849" s="4"/>
      <c r="B849" s="2"/>
    </row>
    <row r="850" spans="1:2">
      <c r="A850" s="4"/>
      <c r="B850" s="2"/>
    </row>
    <row r="851" spans="1:2">
      <c r="A851" s="4"/>
      <c r="B851" s="2"/>
    </row>
    <row r="852" spans="1:2">
      <c r="A852" s="4"/>
      <c r="B852" s="2"/>
    </row>
    <row r="853" spans="1:2">
      <c r="A853" s="4"/>
      <c r="B853" s="2"/>
    </row>
    <row r="854" spans="1:2">
      <c r="A854" s="4"/>
      <c r="B854" s="2"/>
    </row>
    <row r="855" spans="1:2">
      <c r="A855" s="4"/>
      <c r="B855" s="2"/>
    </row>
    <row r="856" spans="1:2">
      <c r="A856" s="4"/>
      <c r="B856" s="2"/>
    </row>
    <row r="857" spans="1:2">
      <c r="A857" s="4"/>
      <c r="B857" s="2"/>
    </row>
    <row r="858" spans="1:2">
      <c r="A858" s="4"/>
      <c r="B858" s="2"/>
    </row>
    <row r="859" spans="1:2">
      <c r="A859" s="4"/>
      <c r="B859" s="2"/>
    </row>
    <row r="860" spans="1:2">
      <c r="A860" s="4"/>
      <c r="B860" s="2"/>
    </row>
    <row r="861" spans="1:2">
      <c r="A861" s="4"/>
      <c r="B861" s="2"/>
    </row>
    <row r="862" spans="1:2">
      <c r="A862" s="4"/>
      <c r="B862" s="2"/>
    </row>
    <row r="863" spans="1:2">
      <c r="A863" s="4"/>
      <c r="B863" s="2"/>
    </row>
    <row r="864" spans="1:2">
      <c r="A864" s="4"/>
      <c r="B864" s="2"/>
    </row>
    <row r="865" spans="1:2">
      <c r="A865" s="4"/>
      <c r="B865" s="2"/>
    </row>
    <row r="866" spans="1:2">
      <c r="A866" s="4"/>
      <c r="B866" s="2"/>
    </row>
    <row r="867" spans="1:2">
      <c r="A867" s="4"/>
      <c r="B867" s="2"/>
    </row>
    <row r="868" spans="1:2">
      <c r="A868" s="4"/>
      <c r="B868" s="2"/>
    </row>
    <row r="869" spans="1:2">
      <c r="A869" s="4"/>
      <c r="B869" s="2"/>
    </row>
    <row r="870" spans="1:2">
      <c r="A870" s="4"/>
      <c r="B870" s="2"/>
    </row>
    <row r="871" spans="1:2">
      <c r="A871" s="4"/>
      <c r="B871" s="2"/>
    </row>
    <row r="872" spans="1:2">
      <c r="A872" s="4"/>
      <c r="B872" s="2"/>
    </row>
    <row r="873" spans="1:2">
      <c r="A873" s="4"/>
      <c r="B873" s="2"/>
    </row>
    <row r="874" spans="1:2">
      <c r="A874" s="4"/>
      <c r="B874" s="2"/>
    </row>
    <row r="875" spans="1:2">
      <c r="A875" s="4"/>
      <c r="B875" s="2"/>
    </row>
    <row r="876" spans="1:2">
      <c r="A876" s="4"/>
      <c r="B876" s="2"/>
    </row>
    <row r="877" spans="1:2">
      <c r="A877" s="4"/>
      <c r="B877" s="2"/>
    </row>
    <row r="878" spans="1:2">
      <c r="A878" s="4"/>
      <c r="B878" s="2"/>
    </row>
    <row r="879" spans="1:2">
      <c r="A879" s="4"/>
      <c r="B879" s="2"/>
    </row>
    <row r="880" spans="1:2">
      <c r="A880" s="4"/>
      <c r="B880" s="2"/>
    </row>
    <row r="881" spans="1:2">
      <c r="A881" s="4"/>
      <c r="B881" s="2"/>
    </row>
    <row r="882" spans="1:2">
      <c r="A882" s="4"/>
      <c r="B882" s="2"/>
    </row>
    <row r="883" spans="1:2">
      <c r="A883" s="4"/>
      <c r="B883" s="2"/>
    </row>
    <row r="884" spans="1:2">
      <c r="A884" s="4"/>
      <c r="B884" s="2"/>
    </row>
    <row r="885" spans="1:2">
      <c r="A885" s="4"/>
      <c r="B885" s="2"/>
    </row>
    <row r="886" spans="1:2">
      <c r="A886" s="4"/>
      <c r="B886" s="2"/>
    </row>
    <row r="887" spans="1:2">
      <c r="A887" s="4"/>
      <c r="B887" s="2"/>
    </row>
    <row r="888" spans="1:2">
      <c r="A888" s="4"/>
      <c r="B888" s="2"/>
    </row>
    <row r="889" spans="1:2">
      <c r="A889" s="4"/>
      <c r="B889" s="2"/>
    </row>
    <row r="890" spans="1:2">
      <c r="A890" s="4"/>
      <c r="B890" s="2"/>
    </row>
    <row r="891" spans="1:2">
      <c r="A891" s="4"/>
      <c r="B891" s="2"/>
    </row>
    <row r="892" spans="1:2">
      <c r="A892" s="4"/>
      <c r="B892" s="2"/>
    </row>
    <row r="893" spans="1:2">
      <c r="A893" s="4"/>
      <c r="B893" s="2"/>
    </row>
    <row r="894" spans="1:2">
      <c r="A894" s="4"/>
      <c r="B894" s="2"/>
    </row>
    <row r="895" spans="1:2">
      <c r="A895" s="4"/>
      <c r="B895" s="2"/>
    </row>
    <row r="896" spans="1:2">
      <c r="A896" s="4"/>
      <c r="B896" s="2"/>
    </row>
    <row r="897" spans="1:2">
      <c r="A897" s="4"/>
      <c r="B897" s="2"/>
    </row>
    <row r="898" spans="1:2">
      <c r="A898" s="4"/>
      <c r="B898" s="2"/>
    </row>
    <row r="899" spans="1:2">
      <c r="A899" s="4"/>
      <c r="B899" s="2"/>
    </row>
    <row r="900" spans="1:2">
      <c r="A900" s="4"/>
      <c r="B900" s="2"/>
    </row>
    <row r="901" spans="1:2">
      <c r="A901" s="4"/>
      <c r="B901" s="2"/>
    </row>
    <row r="902" spans="1:2">
      <c r="A902" s="4"/>
      <c r="B902" s="2"/>
    </row>
    <row r="903" spans="1:2">
      <c r="A903" s="4"/>
      <c r="B903" s="2"/>
    </row>
    <row r="904" spans="1:2">
      <c r="A904" s="4"/>
      <c r="B904" s="2"/>
    </row>
    <row r="905" spans="1:2">
      <c r="A905" s="4"/>
      <c r="B905" s="2"/>
    </row>
    <row r="906" spans="1:2">
      <c r="A906" s="4"/>
      <c r="B906" s="2"/>
    </row>
    <row r="907" spans="1:2">
      <c r="A907" s="4"/>
      <c r="B907" s="2"/>
    </row>
    <row r="908" spans="1:2">
      <c r="A908" s="4"/>
      <c r="B908" s="2"/>
    </row>
    <row r="909" spans="1:2">
      <c r="A909" s="4"/>
      <c r="B909" s="2"/>
    </row>
    <row r="910" spans="1:2">
      <c r="A910" s="4"/>
      <c r="B910" s="2"/>
    </row>
    <row r="911" spans="1:2">
      <c r="A911" s="4"/>
      <c r="B911" s="2"/>
    </row>
    <row r="912" spans="1:2">
      <c r="A912" s="4"/>
      <c r="B912" s="2"/>
    </row>
    <row r="913" spans="1:2">
      <c r="A913" s="4"/>
      <c r="B913" s="2"/>
    </row>
    <row r="914" spans="1:2">
      <c r="A914" s="4"/>
      <c r="B914" s="2"/>
    </row>
    <row r="915" spans="1:2">
      <c r="A915" s="4"/>
      <c r="B915" s="2"/>
    </row>
    <row r="916" spans="1:2">
      <c r="A916" s="4"/>
      <c r="B916" s="2"/>
    </row>
    <row r="917" spans="1:2">
      <c r="A917" s="4"/>
      <c r="B917" s="2"/>
    </row>
    <row r="918" spans="1:2">
      <c r="A918" s="4"/>
      <c r="B918" s="2"/>
    </row>
    <row r="919" spans="1:2">
      <c r="A919" s="4"/>
      <c r="B919" s="2"/>
    </row>
    <row r="920" spans="1:2">
      <c r="A920" s="4"/>
      <c r="B920" s="2"/>
    </row>
    <row r="921" spans="1:2">
      <c r="A921" s="4"/>
      <c r="B921" s="2"/>
    </row>
    <row r="922" spans="1:2">
      <c r="A922" s="4"/>
      <c r="B922" s="2"/>
    </row>
    <row r="923" spans="1:2">
      <c r="A923" s="4"/>
      <c r="B923" s="2"/>
    </row>
    <row r="924" spans="1:2">
      <c r="A924" s="4"/>
      <c r="B924" s="2"/>
    </row>
    <row r="925" spans="1:2">
      <c r="A925" s="4"/>
      <c r="B925" s="2"/>
    </row>
    <row r="926" spans="1:2">
      <c r="A926" s="4"/>
      <c r="B926" s="2"/>
    </row>
    <row r="927" spans="1:2">
      <c r="A927" s="4"/>
      <c r="B927" s="2"/>
    </row>
    <row r="928" spans="1:2">
      <c r="A928" s="4"/>
      <c r="B928" s="2"/>
    </row>
    <row r="929" spans="1:2">
      <c r="A929" s="4"/>
      <c r="B929" s="2"/>
    </row>
    <row r="930" spans="1:2">
      <c r="A930" s="4"/>
      <c r="B930" s="2"/>
    </row>
    <row r="931" spans="1:2">
      <c r="A931" s="4"/>
      <c r="B931" s="2"/>
    </row>
    <row r="932" spans="1:2">
      <c r="A932" s="4"/>
      <c r="B932" s="2"/>
    </row>
    <row r="933" spans="1:2">
      <c r="A933" s="4"/>
      <c r="B933" s="2"/>
    </row>
    <row r="934" spans="1:2">
      <c r="A934" s="4"/>
      <c r="B934" s="2"/>
    </row>
    <row r="935" spans="1:2">
      <c r="A935" s="4"/>
      <c r="B935" s="2"/>
    </row>
    <row r="936" spans="1:2">
      <c r="A936" s="4"/>
      <c r="B936" s="2"/>
    </row>
    <row r="937" spans="1:2">
      <c r="A937" s="4"/>
      <c r="B937" s="2"/>
    </row>
    <row r="938" spans="1:2">
      <c r="A938" s="4"/>
      <c r="B938" s="2"/>
    </row>
    <row r="939" spans="1:2">
      <c r="A939" s="4"/>
      <c r="B939" s="2"/>
    </row>
    <row r="940" spans="1:2">
      <c r="A940" s="4"/>
      <c r="B940" s="2"/>
    </row>
    <row r="941" spans="1:2">
      <c r="A941" s="4"/>
      <c r="B941" s="2"/>
    </row>
    <row r="942" spans="1:2">
      <c r="A942" s="4"/>
      <c r="B942" s="2"/>
    </row>
    <row r="943" spans="1:2">
      <c r="A943" s="4"/>
      <c r="B943" s="2"/>
    </row>
    <row r="944" spans="1:2">
      <c r="A944" s="4"/>
      <c r="B944" s="2"/>
    </row>
    <row r="945" spans="1:2">
      <c r="A945" s="4"/>
      <c r="B945" s="2"/>
    </row>
    <row r="946" spans="1:2">
      <c r="A946" s="4"/>
      <c r="B946" s="2"/>
    </row>
    <row r="947" spans="1:2">
      <c r="A947" s="4"/>
      <c r="B947" s="2"/>
    </row>
    <row r="948" spans="1:2">
      <c r="A948" s="4"/>
      <c r="B948" s="2"/>
    </row>
    <row r="949" spans="1:2">
      <c r="A949" s="4"/>
      <c r="B949" s="2"/>
    </row>
    <row r="950" spans="1:2">
      <c r="A950" s="4"/>
      <c r="B950" s="2"/>
    </row>
    <row r="951" spans="1:2">
      <c r="A951" s="4"/>
      <c r="B951" s="2"/>
    </row>
    <row r="952" spans="1:2">
      <c r="A952" s="4"/>
      <c r="B952" s="2"/>
    </row>
    <row r="953" spans="1:2">
      <c r="A953" s="4"/>
      <c r="B953" s="2"/>
    </row>
    <row r="954" spans="1:2">
      <c r="A954" s="4"/>
      <c r="B954" s="2"/>
    </row>
    <row r="955" spans="1:2">
      <c r="A955" s="4"/>
      <c r="B955" s="2"/>
    </row>
    <row r="956" spans="1:2">
      <c r="A956" s="4"/>
      <c r="B956" s="2"/>
    </row>
    <row r="957" spans="1:2">
      <c r="A957" s="4"/>
      <c r="B957" s="2"/>
    </row>
    <row r="958" spans="1:2">
      <c r="A958" s="4"/>
      <c r="B958" s="2"/>
    </row>
    <row r="959" spans="1:2">
      <c r="A959" s="4"/>
      <c r="B959" s="2"/>
    </row>
    <row r="960" spans="1:2">
      <c r="A960" s="4"/>
      <c r="B960" s="2"/>
    </row>
    <row r="961" spans="1:2">
      <c r="A961" s="4"/>
      <c r="B961" s="2"/>
    </row>
    <row r="962" spans="1:2">
      <c r="A962" s="4"/>
      <c r="B962" s="2"/>
    </row>
    <row r="963" spans="1:2">
      <c r="A963" s="4"/>
      <c r="B963" s="2"/>
    </row>
    <row r="964" spans="1:2">
      <c r="A964" s="4"/>
      <c r="B964" s="2"/>
    </row>
    <row r="965" spans="1:2">
      <c r="A965" s="4"/>
      <c r="B965" s="2"/>
    </row>
    <row r="966" spans="1:2">
      <c r="A966" s="4"/>
      <c r="B966" s="2"/>
    </row>
    <row r="967" spans="1:2">
      <c r="A967" s="4"/>
      <c r="B967" s="2"/>
    </row>
    <row r="968" spans="1:2">
      <c r="A968" s="4"/>
      <c r="B968" s="2"/>
    </row>
    <row r="969" spans="1:2">
      <c r="A969" s="4"/>
      <c r="B969" s="2"/>
    </row>
    <row r="970" spans="1:2">
      <c r="A970" s="4"/>
      <c r="B970" s="2"/>
    </row>
    <row r="971" spans="1:2">
      <c r="A971" s="4"/>
      <c r="B971" s="2"/>
    </row>
    <row r="972" spans="1:2">
      <c r="A972" s="4"/>
      <c r="B972" s="2"/>
    </row>
    <row r="973" spans="1:2">
      <c r="A973" s="4"/>
      <c r="B973" s="2"/>
    </row>
    <row r="974" spans="1:2">
      <c r="A974" s="4"/>
      <c r="B974" s="2"/>
    </row>
    <row r="975" spans="1:2">
      <c r="A975" s="4"/>
      <c r="B975" s="2"/>
    </row>
    <row r="976" spans="1:2">
      <c r="A976" s="4"/>
      <c r="B976" s="2"/>
    </row>
    <row r="977" spans="1:2">
      <c r="A977" s="4"/>
      <c r="B977" s="2"/>
    </row>
    <row r="978" spans="1:2">
      <c r="A978" s="4"/>
      <c r="B978" s="2"/>
    </row>
    <row r="979" spans="1:2">
      <c r="A979" s="4"/>
      <c r="B979" s="2"/>
    </row>
    <row r="980" spans="1:2">
      <c r="A980" s="4"/>
      <c r="B980" s="2"/>
    </row>
    <row r="981" spans="1:2">
      <c r="A981" s="4"/>
      <c r="B981" s="2"/>
    </row>
    <row r="982" spans="1:2">
      <c r="A982" s="4"/>
      <c r="B982" s="2"/>
    </row>
    <row r="983" spans="1:2">
      <c r="A983" s="4"/>
      <c r="B983" s="2"/>
    </row>
    <row r="984" spans="1:2">
      <c r="A984" s="4"/>
      <c r="B984" s="2"/>
    </row>
    <row r="985" spans="1:2">
      <c r="A985" s="4"/>
      <c r="B985" s="2"/>
    </row>
    <row r="986" spans="1:2">
      <c r="A986" s="4"/>
      <c r="B986" s="2"/>
    </row>
    <row r="987" spans="1:2">
      <c r="A987" s="4"/>
      <c r="B987" s="2"/>
    </row>
    <row r="988" spans="1:2">
      <c r="A988" s="4"/>
      <c r="B988" s="2"/>
    </row>
    <row r="989" spans="1:2">
      <c r="A989" s="4"/>
      <c r="B989" s="2"/>
    </row>
    <row r="990" spans="1:2">
      <c r="A990" s="4"/>
      <c r="B990" s="2"/>
    </row>
    <row r="991" spans="1:2">
      <c r="A991" s="4"/>
      <c r="B991" s="2"/>
    </row>
    <row r="992" spans="1:2">
      <c r="A992" s="4"/>
      <c r="B992" s="2"/>
    </row>
    <row r="993" spans="1:2">
      <c r="A993" s="4"/>
      <c r="B993" s="2"/>
    </row>
    <row r="994" spans="1:2">
      <c r="A994" s="4"/>
      <c r="B994" s="2"/>
    </row>
    <row r="995" spans="1:2">
      <c r="A995" s="4"/>
      <c r="B995" s="2"/>
    </row>
    <row r="996" spans="1:2">
      <c r="A996" s="4"/>
      <c r="B996" s="2"/>
    </row>
    <row r="997" spans="1:2">
      <c r="A997" s="4"/>
      <c r="B997" s="2"/>
    </row>
    <row r="998" spans="1:2">
      <c r="A998" s="4"/>
      <c r="B998" s="2"/>
    </row>
    <row r="999" spans="1:2">
      <c r="A999" s="4"/>
      <c r="B999" s="2"/>
    </row>
    <row r="1000" spans="1:2">
      <c r="A1000" s="4"/>
      <c r="B1000" s="2"/>
    </row>
    <row r="1001" spans="1:2">
      <c r="A1001" s="4"/>
      <c r="B1001" s="2"/>
    </row>
    <row r="1002" spans="1:2">
      <c r="A1002" s="4"/>
      <c r="B1002" s="2"/>
    </row>
    <row r="1003" spans="1:2">
      <c r="A1003" s="4"/>
      <c r="B1003" s="2"/>
    </row>
    <row r="1004" spans="1:2">
      <c r="A1004" s="4"/>
      <c r="B1004" s="2"/>
    </row>
    <row r="1005" spans="1:2">
      <c r="A1005" s="4"/>
      <c r="B1005" s="2"/>
    </row>
    <row r="1006" spans="1:2">
      <c r="A1006" s="4"/>
      <c r="B1006" s="2"/>
    </row>
    <row r="1007" spans="1:2">
      <c r="A1007" s="4"/>
      <c r="B1007" s="2"/>
    </row>
    <row r="1008" spans="1:2">
      <c r="A1008" s="4"/>
      <c r="B1008" s="2"/>
    </row>
    <row r="1009" spans="1:2">
      <c r="A1009" s="4"/>
      <c r="B1009" s="2"/>
    </row>
    <row r="1010" spans="1:2">
      <c r="A1010" s="4"/>
      <c r="B1010" s="2"/>
    </row>
    <row r="1011" spans="1:2">
      <c r="A1011" s="4"/>
      <c r="B1011" s="2"/>
    </row>
    <row r="1012" spans="1:2">
      <c r="A1012" s="4"/>
      <c r="B1012" s="2"/>
    </row>
    <row r="1013" spans="1:2">
      <c r="A1013" s="4"/>
      <c r="B1013" s="2"/>
    </row>
    <row r="1014" spans="1:2">
      <c r="A1014" s="4"/>
      <c r="B1014" s="2"/>
    </row>
    <row r="1015" spans="1:2">
      <c r="A1015" s="4"/>
      <c r="B1015" s="2"/>
    </row>
    <row r="1016" spans="1:2">
      <c r="A1016" s="4"/>
      <c r="B1016" s="2"/>
    </row>
    <row r="1017" spans="1:2">
      <c r="A1017" s="4"/>
      <c r="B1017" s="2"/>
    </row>
    <row r="1018" spans="1:2">
      <c r="A1018" s="4"/>
      <c r="B1018" s="2"/>
    </row>
    <row r="1019" spans="1:2">
      <c r="A1019" s="4"/>
      <c r="B1019" s="2"/>
    </row>
    <row r="1020" spans="1:2">
      <c r="A1020" s="4"/>
      <c r="B1020" s="2"/>
    </row>
    <row r="1021" spans="1:2">
      <c r="A1021" s="4"/>
      <c r="B1021" s="2"/>
    </row>
    <row r="1022" spans="1:2">
      <c r="A1022" s="4"/>
      <c r="B1022" s="2"/>
    </row>
    <row r="1023" spans="1:2">
      <c r="A1023" s="4"/>
      <c r="B1023" s="2"/>
    </row>
    <row r="1024" spans="1:2">
      <c r="A1024" s="4"/>
      <c r="B1024" s="2"/>
    </row>
    <row r="1025" spans="1:2">
      <c r="A1025" s="4"/>
      <c r="B1025" s="2"/>
    </row>
    <row r="1026" spans="1:2">
      <c r="A1026" s="4"/>
      <c r="B1026" s="2"/>
    </row>
    <row r="1027" spans="1:2">
      <c r="A1027" s="4"/>
      <c r="B1027" s="2"/>
    </row>
    <row r="1028" spans="1:2">
      <c r="A1028" s="4"/>
      <c r="B1028" s="2"/>
    </row>
    <row r="1029" spans="1:2">
      <c r="A1029" s="4"/>
      <c r="B1029" s="2"/>
    </row>
    <row r="1030" spans="1:2">
      <c r="A1030" s="4"/>
      <c r="B1030" s="2"/>
    </row>
    <row r="1031" spans="1:2">
      <c r="A1031" s="4"/>
      <c r="B1031" s="2"/>
    </row>
    <row r="1032" spans="1:2">
      <c r="A1032" s="4"/>
      <c r="B1032" s="2"/>
    </row>
    <row r="1033" spans="1:2">
      <c r="A1033" s="4"/>
      <c r="B1033" s="2"/>
    </row>
    <row r="1034" spans="1:2">
      <c r="A1034" s="4"/>
      <c r="B1034" s="2"/>
    </row>
    <row r="1035" spans="1:2">
      <c r="A1035" s="4"/>
      <c r="B1035" s="2"/>
    </row>
    <row r="1036" spans="1:2">
      <c r="A1036" s="4"/>
      <c r="B1036" s="2"/>
    </row>
    <row r="1037" spans="1:2">
      <c r="A1037" s="4"/>
      <c r="B1037" s="2"/>
    </row>
    <row r="1038" spans="1:2">
      <c r="A1038" s="4"/>
      <c r="B1038" s="2"/>
    </row>
    <row r="1039" spans="1:2">
      <c r="A1039" s="4"/>
      <c r="B1039" s="2"/>
    </row>
    <row r="1040" spans="1:2">
      <c r="A1040" s="4"/>
      <c r="B1040" s="2"/>
    </row>
    <row r="1041" spans="1:2">
      <c r="A1041" s="4"/>
      <c r="B1041" s="2"/>
    </row>
    <row r="1042" spans="1:2">
      <c r="A1042" s="4"/>
      <c r="B1042" s="2"/>
    </row>
    <row r="1043" spans="1:2">
      <c r="A1043" s="4"/>
      <c r="B1043" s="2"/>
    </row>
    <row r="1044" spans="1:2">
      <c r="A1044" s="4"/>
      <c r="B1044" s="2"/>
    </row>
    <row r="1045" spans="1:2">
      <c r="A1045" s="4"/>
      <c r="B1045" s="2"/>
    </row>
    <row r="1046" spans="1:2">
      <c r="A1046" s="4"/>
      <c r="B1046" s="2"/>
    </row>
    <row r="1047" spans="1:2">
      <c r="A1047" s="4"/>
      <c r="B1047" s="2"/>
    </row>
    <row r="1048" spans="1:2">
      <c r="A1048" s="4"/>
      <c r="B1048" s="2"/>
    </row>
    <row r="1049" spans="1:2">
      <c r="A1049" s="4"/>
      <c r="B1049" s="2"/>
    </row>
    <row r="1050" spans="1:2">
      <c r="A1050" s="4"/>
      <c r="B1050" s="2"/>
    </row>
    <row r="1051" spans="1:2">
      <c r="A1051" s="4"/>
      <c r="B1051" s="2"/>
    </row>
    <row r="1052" spans="1:2">
      <c r="A1052" s="4"/>
      <c r="B1052" s="2"/>
    </row>
    <row r="1053" spans="1:2">
      <c r="A1053" s="4"/>
      <c r="B1053" s="2"/>
    </row>
    <row r="1054" spans="1:2">
      <c r="A1054" s="4"/>
      <c r="B1054" s="2"/>
    </row>
    <row r="1055" spans="1:2">
      <c r="A1055" s="4"/>
      <c r="B1055" s="2"/>
    </row>
    <row r="1056" spans="1:2">
      <c r="A1056" s="4"/>
      <c r="B1056" s="2"/>
    </row>
    <row r="1057" spans="1:2">
      <c r="A1057" s="4"/>
      <c r="B1057" s="2"/>
    </row>
    <row r="1058" spans="1:2">
      <c r="A1058" s="4"/>
      <c r="B1058" s="2"/>
    </row>
    <row r="1059" spans="1:2">
      <c r="A1059" s="4"/>
      <c r="B1059" s="2"/>
    </row>
    <row r="1060" spans="1:2">
      <c r="A1060" s="4"/>
      <c r="B1060" s="2"/>
    </row>
    <row r="1061" spans="1:2">
      <c r="A1061" s="4"/>
      <c r="B1061" s="2"/>
    </row>
    <row r="1062" spans="1:2">
      <c r="A1062" s="4"/>
      <c r="B1062" s="2"/>
    </row>
    <row r="1063" spans="1:2">
      <c r="A1063" s="4"/>
      <c r="B1063" s="2"/>
    </row>
    <row r="1064" spans="1:2">
      <c r="A1064" s="4"/>
      <c r="B1064" s="2"/>
    </row>
    <row r="1065" spans="1:2">
      <c r="A1065" s="4"/>
      <c r="B1065" s="2"/>
    </row>
    <row r="1066" spans="1:2">
      <c r="A1066" s="4"/>
      <c r="B1066" s="2"/>
    </row>
    <row r="1067" spans="1:2">
      <c r="A1067" s="4"/>
      <c r="B1067" s="2"/>
    </row>
    <row r="1068" spans="1:2">
      <c r="A1068" s="4"/>
      <c r="B1068" s="2"/>
    </row>
    <row r="1069" spans="1:2">
      <c r="A1069" s="4"/>
      <c r="B1069" s="2"/>
    </row>
    <row r="1070" spans="1:2">
      <c r="A1070" s="4"/>
      <c r="B1070" s="2"/>
    </row>
    <row r="1071" spans="1:2">
      <c r="A1071" s="4"/>
      <c r="B1071" s="2"/>
    </row>
    <row r="1072" spans="1:2">
      <c r="A1072" s="4"/>
      <c r="B1072" s="2"/>
    </row>
    <row r="1073" spans="1:2">
      <c r="A1073" s="4"/>
      <c r="B1073" s="2"/>
    </row>
    <row r="1074" spans="1:2">
      <c r="A1074" s="4"/>
      <c r="B1074" s="2"/>
    </row>
    <row r="1075" spans="1:2">
      <c r="A1075" s="4"/>
      <c r="B1075" s="2"/>
    </row>
    <row r="1076" spans="1:2">
      <c r="A1076" s="4"/>
      <c r="B1076" s="2"/>
    </row>
    <row r="1077" spans="1:2">
      <c r="A1077" s="4"/>
      <c r="B1077" s="2"/>
    </row>
    <row r="1078" spans="1:2">
      <c r="A1078" s="4"/>
      <c r="B1078" s="2"/>
    </row>
    <row r="1079" spans="1:2">
      <c r="A1079" s="4"/>
      <c r="B1079" s="2"/>
    </row>
    <row r="1080" spans="1:2">
      <c r="A1080" s="4"/>
      <c r="B1080" s="2"/>
    </row>
    <row r="1081" spans="1:2">
      <c r="A1081" s="4"/>
      <c r="B1081" s="2"/>
    </row>
    <row r="1082" spans="1:2">
      <c r="A1082" s="4"/>
      <c r="B1082" s="2"/>
    </row>
    <row r="1083" spans="1:2">
      <c r="A1083" s="4"/>
      <c r="B1083" s="2"/>
    </row>
    <row r="1084" spans="1:2">
      <c r="A1084" s="4"/>
      <c r="B1084" s="2"/>
    </row>
    <row r="1085" spans="1:2">
      <c r="A1085" s="4"/>
      <c r="B1085" s="2"/>
    </row>
    <row r="1086" spans="1:2">
      <c r="A1086" s="4"/>
      <c r="B1086" s="2"/>
    </row>
    <row r="1087" spans="1:2">
      <c r="A1087" s="4"/>
      <c r="B1087" s="2"/>
    </row>
    <row r="1088" spans="1:2">
      <c r="A1088" s="4"/>
      <c r="B1088" s="2"/>
    </row>
    <row r="1089" spans="1:2">
      <c r="A1089" s="4"/>
      <c r="B1089" s="2"/>
    </row>
    <row r="1090" spans="1:2">
      <c r="A1090" s="4"/>
      <c r="B1090" s="2"/>
    </row>
    <row r="1091" spans="1:2">
      <c r="A1091" s="4"/>
      <c r="B1091" s="2"/>
    </row>
    <row r="1092" spans="1:2">
      <c r="A1092" s="4"/>
      <c r="B1092" s="2"/>
    </row>
    <row r="1093" spans="1:2">
      <c r="A1093" s="4"/>
      <c r="B1093" s="2"/>
    </row>
    <row r="1094" spans="1:2">
      <c r="A1094" s="4"/>
      <c r="B1094" s="2"/>
    </row>
    <row r="1095" spans="1:2">
      <c r="A1095" s="4"/>
      <c r="B1095" s="2"/>
    </row>
    <row r="1096" spans="1:2">
      <c r="A1096" s="4"/>
      <c r="B1096" s="2"/>
    </row>
    <row r="1097" spans="1:2">
      <c r="A1097" s="4"/>
      <c r="B1097" s="2"/>
    </row>
    <row r="1098" spans="1:2">
      <c r="A1098" s="4"/>
      <c r="B1098" s="2"/>
    </row>
    <row r="1099" spans="1:2">
      <c r="A1099" s="4"/>
      <c r="B1099" s="2"/>
    </row>
    <row r="1100" spans="1:2">
      <c r="A1100" s="4"/>
      <c r="B1100" s="2"/>
    </row>
    <row r="1101" spans="1:2">
      <c r="A1101" s="4"/>
      <c r="B1101" s="2"/>
    </row>
    <row r="1102" spans="1:2">
      <c r="A1102" s="4"/>
      <c r="B1102" s="2"/>
    </row>
    <row r="1103" spans="1:2">
      <c r="A1103" s="4"/>
      <c r="B1103" s="2"/>
    </row>
    <row r="1104" spans="1:2">
      <c r="A1104" s="4"/>
      <c r="B1104" s="2"/>
    </row>
    <row r="1105" spans="1:2">
      <c r="A1105" s="4"/>
      <c r="B1105" s="2"/>
    </row>
    <row r="1106" spans="1:2">
      <c r="A1106" s="4"/>
      <c r="B1106" s="2"/>
    </row>
    <row r="1107" spans="1:2">
      <c r="A1107" s="4"/>
      <c r="B1107" s="2"/>
    </row>
    <row r="1108" spans="1:2">
      <c r="A1108" s="4"/>
      <c r="B1108" s="2"/>
    </row>
    <row r="1109" spans="1:2">
      <c r="A1109" s="4"/>
      <c r="B1109" s="2"/>
    </row>
    <row r="1110" spans="1:2">
      <c r="A1110" s="4"/>
      <c r="B1110" s="2"/>
    </row>
    <row r="1111" spans="1:2">
      <c r="A1111" s="4"/>
      <c r="B1111" s="2"/>
    </row>
    <row r="1112" spans="1:2">
      <c r="A1112" s="4"/>
      <c r="B1112" s="2"/>
    </row>
    <row r="1113" spans="1:2">
      <c r="A1113" s="4"/>
      <c r="B1113" s="2"/>
    </row>
    <row r="1114" spans="1:2">
      <c r="A1114" s="4"/>
      <c r="B1114" s="2"/>
    </row>
    <row r="1115" spans="1:2">
      <c r="A1115" s="4"/>
      <c r="B1115" s="2"/>
    </row>
    <row r="1116" spans="1:2">
      <c r="A1116" s="4"/>
      <c r="B1116" s="2"/>
    </row>
    <row r="1117" spans="1:2">
      <c r="A1117" s="4"/>
      <c r="B1117" s="2"/>
    </row>
    <row r="1118" spans="1:2">
      <c r="A1118" s="4"/>
      <c r="B1118" s="2"/>
    </row>
    <row r="1119" spans="1:2">
      <c r="A1119" s="4"/>
      <c r="B1119" s="2"/>
    </row>
    <row r="1120" spans="1:2">
      <c r="A1120" s="4"/>
      <c r="B1120" s="2"/>
    </row>
    <row r="1121" spans="1:2">
      <c r="A1121" s="4"/>
      <c r="B1121" s="2"/>
    </row>
    <row r="1122" spans="1:2">
      <c r="A1122" s="4"/>
      <c r="B1122" s="2"/>
    </row>
    <row r="1123" spans="1:2">
      <c r="A1123" s="4"/>
      <c r="B1123" s="2"/>
    </row>
    <row r="1124" spans="1:2">
      <c r="A1124" s="4"/>
      <c r="B1124" s="2"/>
    </row>
    <row r="1125" spans="1:2">
      <c r="A1125" s="4"/>
      <c r="B1125" s="2"/>
    </row>
    <row r="1126" spans="1:2">
      <c r="A1126" s="4"/>
      <c r="B1126" s="2"/>
    </row>
    <row r="1127" spans="1:2">
      <c r="A1127" s="4"/>
      <c r="B1127" s="2"/>
    </row>
    <row r="1128" spans="1:2">
      <c r="A1128" s="4"/>
      <c r="B1128" s="2"/>
    </row>
    <row r="1129" spans="1:2">
      <c r="A1129" s="4"/>
      <c r="B1129" s="2"/>
    </row>
    <row r="1130" spans="1:2">
      <c r="A1130" s="4"/>
      <c r="B1130" s="2"/>
    </row>
    <row r="1131" spans="1:2">
      <c r="A1131" s="4"/>
      <c r="B1131" s="2"/>
    </row>
    <row r="1132" spans="1:2">
      <c r="A1132" s="4"/>
      <c r="B1132" s="2"/>
    </row>
    <row r="1133" spans="1:2">
      <c r="A1133" s="4"/>
      <c r="B1133" s="2"/>
    </row>
    <row r="1134" spans="1:2">
      <c r="A1134" s="4"/>
      <c r="B1134" s="2"/>
    </row>
    <row r="1135" spans="1:2">
      <c r="A1135" s="4"/>
      <c r="B1135" s="2"/>
    </row>
    <row r="1136" spans="1:2">
      <c r="A1136" s="4"/>
      <c r="B1136" s="2"/>
    </row>
    <row r="1137" spans="1:2">
      <c r="A1137" s="4"/>
      <c r="B1137" s="2"/>
    </row>
    <row r="1138" spans="1:2">
      <c r="A1138" s="4"/>
      <c r="B1138" s="2"/>
    </row>
    <row r="1139" spans="1:2">
      <c r="A1139" s="4"/>
      <c r="B1139" s="2"/>
    </row>
    <row r="1140" spans="1:2">
      <c r="A1140" s="4"/>
      <c r="B1140" s="2"/>
    </row>
    <row r="1141" spans="1:2">
      <c r="A1141" s="4"/>
      <c r="B1141" s="2"/>
    </row>
    <row r="1142" spans="1:2">
      <c r="A1142" s="4"/>
      <c r="B1142" s="2"/>
    </row>
    <row r="1143" spans="1:2">
      <c r="A1143" s="4"/>
      <c r="B1143" s="2"/>
    </row>
    <row r="1144" spans="1:2">
      <c r="A1144" s="4"/>
      <c r="B1144" s="2"/>
    </row>
    <row r="1145" spans="1:2">
      <c r="A1145" s="4"/>
      <c r="B1145" s="2"/>
    </row>
    <row r="1146" spans="1:2">
      <c r="A1146" s="4"/>
      <c r="B1146" s="2"/>
    </row>
    <row r="1147" spans="1:2">
      <c r="A1147" s="4"/>
      <c r="B1147" s="2"/>
    </row>
    <row r="1148" spans="1:2">
      <c r="A1148" s="4"/>
      <c r="B1148" s="2"/>
    </row>
    <row r="1149" spans="1:2">
      <c r="A1149" s="4"/>
      <c r="B1149" s="2"/>
    </row>
    <row r="1150" spans="1:2">
      <c r="A1150" s="4"/>
      <c r="B1150" s="2"/>
    </row>
    <row r="1151" spans="1:2">
      <c r="A1151" s="4"/>
      <c r="B1151" s="2"/>
    </row>
    <row r="1152" spans="1:2">
      <c r="A1152" s="4"/>
      <c r="B1152" s="2"/>
    </row>
    <row r="1153" spans="1:2">
      <c r="A1153" s="4"/>
      <c r="B1153" s="2"/>
    </row>
    <row r="1154" spans="1:2">
      <c r="A1154" s="4"/>
      <c r="B1154" s="2"/>
    </row>
    <row r="1155" spans="1:2">
      <c r="A1155" s="4"/>
      <c r="B1155" s="2"/>
    </row>
    <row r="1156" spans="1:2">
      <c r="A1156" s="4"/>
      <c r="B1156" s="2"/>
    </row>
    <row r="1157" spans="1:2">
      <c r="A1157" s="4"/>
      <c r="B1157" s="2"/>
    </row>
    <row r="1158" spans="1:2">
      <c r="A1158" s="4"/>
      <c r="B1158" s="2"/>
    </row>
    <row r="1159" spans="1:2">
      <c r="A1159" s="4"/>
      <c r="B1159" s="2"/>
    </row>
    <row r="1160" spans="1:2">
      <c r="A1160" s="4"/>
      <c r="B1160" s="2"/>
    </row>
    <row r="1161" spans="1:2">
      <c r="A1161" s="4"/>
      <c r="B1161" s="2"/>
    </row>
    <row r="1162" spans="1:2">
      <c r="A1162" s="4"/>
      <c r="B1162" s="2"/>
    </row>
    <row r="1163" spans="1:2">
      <c r="A1163" s="4"/>
      <c r="B1163" s="2"/>
    </row>
    <row r="1164" spans="1:2">
      <c r="A1164" s="4"/>
      <c r="B1164" s="2"/>
    </row>
    <row r="1165" spans="1:2">
      <c r="A1165" s="4"/>
      <c r="B1165" s="2"/>
    </row>
    <row r="1166" spans="1:2">
      <c r="A1166" s="4"/>
      <c r="B1166" s="2"/>
    </row>
    <row r="1167" spans="1:2">
      <c r="A1167" s="4"/>
      <c r="B1167" s="2"/>
    </row>
    <row r="1168" spans="1:2">
      <c r="A1168" s="4"/>
      <c r="B1168" s="2"/>
    </row>
    <row r="1169" spans="1:2">
      <c r="A1169" s="4"/>
      <c r="B1169" s="2"/>
    </row>
    <row r="1170" spans="1:2">
      <c r="A1170" s="4"/>
      <c r="B1170" s="2"/>
    </row>
    <row r="1171" spans="1:2">
      <c r="A1171" s="4"/>
      <c r="B1171" s="2"/>
    </row>
    <row r="1172" spans="1:2">
      <c r="A1172" s="4"/>
      <c r="B1172" s="2"/>
    </row>
    <row r="1173" spans="1:2">
      <c r="A1173" s="4"/>
      <c r="B1173" s="2"/>
    </row>
    <row r="1174" spans="1:2">
      <c r="A1174" s="4"/>
      <c r="B1174" s="2"/>
    </row>
    <row r="1175" spans="1:2">
      <c r="A1175" s="4"/>
      <c r="B1175" s="2"/>
    </row>
    <row r="1176" spans="1:2">
      <c r="A1176" s="4"/>
      <c r="B1176" s="2"/>
    </row>
    <row r="1177" spans="1:2">
      <c r="A1177" s="4"/>
      <c r="B1177" s="2"/>
    </row>
    <row r="1178" spans="1:2">
      <c r="A1178" s="4"/>
      <c r="B1178" s="2"/>
    </row>
    <row r="1179" spans="1:2">
      <c r="A1179" s="4"/>
      <c r="B1179" s="2"/>
    </row>
    <row r="1180" spans="1:2">
      <c r="A1180" s="4"/>
      <c r="B1180" s="2"/>
    </row>
    <row r="1181" spans="1:2">
      <c r="A1181" s="4"/>
      <c r="B1181" s="2"/>
    </row>
    <row r="1182" spans="1:2">
      <c r="A1182" s="4"/>
      <c r="B1182" s="2"/>
    </row>
    <row r="1183" spans="1:2">
      <c r="A1183" s="4"/>
      <c r="B1183" s="2"/>
    </row>
    <row r="1184" spans="1:2">
      <c r="A1184" s="4"/>
      <c r="B1184" s="2"/>
    </row>
    <row r="1185" spans="1:2">
      <c r="A1185" s="4"/>
      <c r="B1185" s="2"/>
    </row>
    <row r="1186" spans="1:2">
      <c r="A1186" s="4"/>
      <c r="B1186" s="2"/>
    </row>
    <row r="1187" spans="1:2">
      <c r="A1187" s="4"/>
      <c r="B1187" s="2"/>
    </row>
    <row r="1188" spans="1:2">
      <c r="A1188" s="4"/>
      <c r="B1188" s="2"/>
    </row>
    <row r="1189" spans="1:2">
      <c r="A1189" s="4"/>
      <c r="B1189" s="2"/>
    </row>
    <row r="1190" spans="1:2">
      <c r="A1190" s="4"/>
      <c r="B1190" s="2"/>
    </row>
    <row r="1191" spans="1:2">
      <c r="A1191" s="4"/>
      <c r="B1191" s="2"/>
    </row>
    <row r="1192" spans="1:2">
      <c r="A1192" s="4"/>
      <c r="B1192" s="2"/>
    </row>
    <row r="1193" spans="1:2">
      <c r="A1193" s="4"/>
      <c r="B1193" s="2"/>
    </row>
    <row r="1194" spans="1:2">
      <c r="A1194" s="4"/>
      <c r="B1194" s="2"/>
    </row>
    <row r="1195" spans="1:2">
      <c r="A1195" s="4"/>
      <c r="B1195" s="2"/>
    </row>
    <row r="1196" spans="1:2">
      <c r="A1196" s="4"/>
      <c r="B1196" s="2"/>
    </row>
    <row r="1197" spans="1:2">
      <c r="A1197" s="4"/>
      <c r="B1197" s="2"/>
    </row>
    <row r="1198" spans="1:2">
      <c r="A1198" s="4"/>
      <c r="B1198" s="2"/>
    </row>
    <row r="1199" spans="1:2">
      <c r="A1199" s="4"/>
      <c r="B1199" s="2"/>
    </row>
    <row r="1200" spans="1:2">
      <c r="A1200" s="4"/>
      <c r="B1200" s="2"/>
    </row>
    <row r="1201" spans="1:2">
      <c r="A1201" s="4"/>
      <c r="B1201" s="2"/>
    </row>
    <row r="1202" spans="1:2">
      <c r="A1202" s="4"/>
      <c r="B1202" s="2"/>
    </row>
    <row r="1203" spans="1:2">
      <c r="A1203" s="4"/>
      <c r="B1203" s="2"/>
    </row>
    <row r="1204" spans="1:2">
      <c r="A1204" s="4"/>
      <c r="B1204" s="2"/>
    </row>
    <row r="1205" spans="1:2">
      <c r="A1205" s="4"/>
      <c r="B1205" s="2"/>
    </row>
    <row r="1206" spans="1:2">
      <c r="A1206" s="4"/>
      <c r="B1206" s="2"/>
    </row>
    <row r="1207" spans="1:2">
      <c r="A1207" s="4"/>
      <c r="B1207" s="2"/>
    </row>
    <row r="1208" spans="1:2">
      <c r="A1208" s="4"/>
      <c r="B1208" s="2"/>
    </row>
    <row r="1209" spans="1:2">
      <c r="A1209" s="4"/>
      <c r="B1209" s="2"/>
    </row>
    <row r="1210" spans="1:2">
      <c r="A1210" s="4"/>
      <c r="B1210" s="2"/>
    </row>
    <row r="1211" spans="1:2">
      <c r="A1211" s="4"/>
      <c r="B1211" s="2"/>
    </row>
    <row r="1212" spans="1:2">
      <c r="A1212" s="4"/>
      <c r="B1212" s="2"/>
    </row>
    <row r="1213" spans="1:2">
      <c r="A1213" s="4"/>
      <c r="B1213" s="2"/>
    </row>
    <row r="1214" spans="1:2">
      <c r="A1214" s="4"/>
      <c r="B1214" s="2"/>
    </row>
    <row r="1215" spans="1:2">
      <c r="A1215" s="4"/>
      <c r="B1215" s="2"/>
    </row>
    <row r="1216" spans="1:2">
      <c r="A1216" s="4"/>
      <c r="B1216" s="2"/>
    </row>
    <row r="1217" spans="1:2">
      <c r="A1217" s="4"/>
      <c r="B1217" s="2"/>
    </row>
    <row r="1218" spans="1:2">
      <c r="A1218" s="4"/>
      <c r="B1218" s="2"/>
    </row>
    <row r="1219" spans="1:2">
      <c r="A1219" s="4"/>
      <c r="B1219" s="2"/>
    </row>
    <row r="1220" spans="1:2">
      <c r="A1220" s="4"/>
      <c r="B1220" s="2"/>
    </row>
    <row r="1221" spans="1:2">
      <c r="A1221" s="4"/>
      <c r="B1221" s="2"/>
    </row>
    <row r="1222" spans="1:2">
      <c r="A1222" s="4"/>
      <c r="B1222" s="2"/>
    </row>
    <row r="1223" spans="1:2">
      <c r="A1223" s="4"/>
      <c r="B1223" s="2"/>
    </row>
    <row r="1224" spans="1:2">
      <c r="A1224" s="4"/>
      <c r="B1224" s="2"/>
    </row>
    <row r="1225" spans="1:2">
      <c r="A1225" s="4"/>
      <c r="B1225" s="2"/>
    </row>
    <row r="1226" spans="1:2">
      <c r="A1226" s="4"/>
      <c r="B1226" s="2"/>
    </row>
    <row r="1227" spans="1:2">
      <c r="A1227" s="4"/>
      <c r="B1227" s="2"/>
    </row>
    <row r="1228" spans="1:2">
      <c r="A1228" s="4"/>
      <c r="B1228" s="2"/>
    </row>
    <row r="1229" spans="1:2">
      <c r="A1229" s="4"/>
      <c r="B1229" s="2"/>
    </row>
    <row r="1230" spans="1:2">
      <c r="A1230" s="4"/>
      <c r="B1230" s="2"/>
    </row>
    <row r="1231" spans="1:2">
      <c r="A1231" s="4"/>
      <c r="B1231" s="2"/>
    </row>
    <row r="1232" spans="1:2">
      <c r="A1232" s="4"/>
      <c r="B1232" s="2"/>
    </row>
    <row r="1233" spans="1:2">
      <c r="A1233" s="4"/>
      <c r="B1233" s="2"/>
    </row>
    <row r="1234" spans="1:2">
      <c r="A1234" s="4"/>
      <c r="B1234" s="2"/>
    </row>
    <row r="1235" spans="1:2">
      <c r="A1235" s="4"/>
      <c r="B1235" s="2"/>
    </row>
    <row r="1236" spans="1:2">
      <c r="A1236" s="4"/>
      <c r="B1236" s="2"/>
    </row>
    <row r="1237" spans="1:2">
      <c r="A1237" s="4"/>
      <c r="B1237" s="2"/>
    </row>
    <row r="1238" spans="1:2">
      <c r="A1238" s="4"/>
      <c r="B1238" s="2"/>
    </row>
    <row r="1239" spans="1:2">
      <c r="A1239" s="4"/>
      <c r="B1239" s="2"/>
    </row>
    <row r="1240" spans="1:2">
      <c r="A1240" s="4"/>
      <c r="B1240" s="2"/>
    </row>
    <row r="1241" spans="1:2">
      <c r="A1241" s="4"/>
      <c r="B1241" s="2"/>
    </row>
    <row r="1242" spans="1:2">
      <c r="A1242" s="4"/>
      <c r="B1242" s="2"/>
    </row>
    <row r="1243" spans="1:2">
      <c r="A1243" s="4"/>
      <c r="B1243" s="2"/>
    </row>
    <row r="1244" spans="1:2">
      <c r="A1244" s="4"/>
      <c r="B1244" s="2"/>
    </row>
    <row r="1245" spans="1:2">
      <c r="A1245" s="4"/>
      <c r="B1245" s="2"/>
    </row>
    <row r="1246" spans="1:2">
      <c r="A1246" s="4"/>
      <c r="B1246" s="2"/>
    </row>
    <row r="1247" spans="1:2">
      <c r="A1247" s="4"/>
      <c r="B1247" s="2"/>
    </row>
    <row r="1248" spans="1:2">
      <c r="A1248" s="4"/>
      <c r="B1248" s="2"/>
    </row>
    <row r="1249" spans="1:2">
      <c r="A1249" s="4"/>
      <c r="B1249" s="2"/>
    </row>
    <row r="1250" spans="1:2">
      <c r="A1250" s="4"/>
      <c r="B1250" s="2"/>
    </row>
    <row r="1251" spans="1:2">
      <c r="A1251" s="4"/>
      <c r="B1251" s="2"/>
    </row>
    <row r="1252" spans="1:2">
      <c r="A1252" s="4"/>
      <c r="B1252" s="2"/>
    </row>
    <row r="1253" spans="1:2">
      <c r="A1253" s="4"/>
      <c r="B1253" s="2"/>
    </row>
    <row r="1254" spans="1:2">
      <c r="A1254" s="4"/>
      <c r="B1254" s="2"/>
    </row>
    <row r="1255" spans="1:2">
      <c r="A1255" s="4"/>
      <c r="B1255" s="2"/>
    </row>
    <row r="1256" spans="1:2">
      <c r="A1256" s="4"/>
      <c r="B1256" s="2"/>
    </row>
    <row r="1257" spans="1:2">
      <c r="A1257" s="4"/>
      <c r="B1257" s="2"/>
    </row>
    <row r="1258" spans="1:2">
      <c r="A1258" s="4"/>
      <c r="B1258" s="2"/>
    </row>
    <row r="1259" spans="1:2">
      <c r="A1259" s="4"/>
      <c r="B1259" s="2"/>
    </row>
    <row r="1260" spans="1:2">
      <c r="A1260" s="4"/>
      <c r="B1260" s="2"/>
    </row>
    <row r="1261" spans="1:2">
      <c r="A1261" s="4"/>
      <c r="B1261" s="2"/>
    </row>
    <row r="1262" spans="1:2">
      <c r="A1262" s="4"/>
      <c r="B1262" s="2"/>
    </row>
    <row r="1263" spans="1:2">
      <c r="A1263" s="4"/>
      <c r="B1263" s="2"/>
    </row>
    <row r="1264" spans="1:2">
      <c r="A1264" s="4"/>
      <c r="B1264" s="2"/>
    </row>
    <row r="1265" spans="1:2">
      <c r="A1265" s="4"/>
      <c r="B1265" s="2"/>
    </row>
    <row r="1266" spans="1:2">
      <c r="A1266" s="4"/>
      <c r="B1266" s="2"/>
    </row>
    <row r="1267" spans="1:2">
      <c r="A1267" s="4"/>
      <c r="B1267" s="2"/>
    </row>
    <row r="1268" spans="1:2">
      <c r="A1268" s="4"/>
      <c r="B1268" s="2"/>
    </row>
    <row r="1269" spans="1:2">
      <c r="A1269" s="4"/>
      <c r="B1269" s="2"/>
    </row>
    <row r="1270" spans="1:2">
      <c r="A1270" s="4"/>
      <c r="B1270" s="2"/>
    </row>
    <row r="1271" spans="1:2">
      <c r="A1271" s="4"/>
      <c r="B1271" s="2"/>
    </row>
    <row r="1272" spans="1:2">
      <c r="A1272" s="4"/>
      <c r="B1272" s="2"/>
    </row>
    <row r="1273" spans="1:2">
      <c r="A1273" s="4"/>
      <c r="B1273" s="2"/>
    </row>
    <row r="1274" spans="1:2">
      <c r="A1274" s="4"/>
      <c r="B1274" s="2"/>
    </row>
    <row r="1275" spans="1:2">
      <c r="A1275" s="4"/>
      <c r="B1275" s="2"/>
    </row>
    <row r="1276" spans="1:2">
      <c r="A1276" s="4"/>
      <c r="B1276" s="2"/>
    </row>
    <row r="1277" spans="1:2">
      <c r="A1277" s="4"/>
      <c r="B1277" s="2"/>
    </row>
    <row r="1278" spans="1:2">
      <c r="A1278" s="4"/>
      <c r="B1278" s="2"/>
    </row>
    <row r="1279" spans="1:2">
      <c r="A1279" s="4"/>
      <c r="B1279" s="2"/>
    </row>
    <row r="1280" spans="1:2">
      <c r="A1280" s="4"/>
      <c r="B1280" s="2"/>
    </row>
    <row r="1281" spans="1:2">
      <c r="A1281" s="4"/>
      <c r="B1281" s="2"/>
    </row>
    <row r="1282" spans="1:2">
      <c r="A1282" s="4"/>
      <c r="B1282" s="2"/>
    </row>
    <row r="1283" spans="1:2">
      <c r="A1283" s="4"/>
      <c r="B1283" s="2"/>
    </row>
    <row r="1284" spans="1:2">
      <c r="A1284" s="4"/>
      <c r="B1284" s="2"/>
    </row>
    <row r="1285" spans="1:2">
      <c r="A1285" s="4"/>
      <c r="B1285" s="2"/>
    </row>
    <row r="1286" spans="1:2">
      <c r="A1286" s="4"/>
      <c r="B1286" s="2"/>
    </row>
    <row r="1287" spans="1:2">
      <c r="A1287" s="4"/>
      <c r="B1287" s="2"/>
    </row>
    <row r="1288" spans="1:2">
      <c r="A1288" s="4"/>
      <c r="B1288" s="2"/>
    </row>
    <row r="1289" spans="1:2">
      <c r="A1289" s="4"/>
      <c r="B1289" s="2"/>
    </row>
    <row r="1290" spans="1:2">
      <c r="A1290" s="4"/>
      <c r="B1290" s="2"/>
    </row>
    <row r="1291" spans="1:2">
      <c r="A1291" s="4"/>
      <c r="B1291" s="2"/>
    </row>
    <row r="1292" spans="1:2">
      <c r="A1292" s="4"/>
      <c r="B1292" s="2"/>
    </row>
    <row r="1293" spans="1:2">
      <c r="A1293" s="4"/>
      <c r="B1293" s="2"/>
    </row>
    <row r="1294" spans="1:2">
      <c r="A1294" s="4"/>
      <c r="B1294" s="2"/>
    </row>
    <row r="1295" spans="1:2">
      <c r="A1295" s="4"/>
      <c r="B1295" s="2"/>
    </row>
    <row r="1296" spans="1:2">
      <c r="A1296" s="4"/>
      <c r="B1296" s="2"/>
    </row>
    <row r="1297" spans="1:2">
      <c r="A1297" s="4"/>
      <c r="B1297" s="2"/>
    </row>
    <row r="1298" spans="1:2">
      <c r="A1298" s="4"/>
      <c r="B1298" s="2"/>
    </row>
    <row r="1299" spans="1:2">
      <c r="A1299" s="4"/>
      <c r="B1299" s="2"/>
    </row>
    <row r="1300" spans="1:2">
      <c r="A1300" s="4"/>
      <c r="B1300" s="2"/>
    </row>
    <row r="1301" spans="1:2">
      <c r="A1301" s="4"/>
      <c r="B1301" s="2"/>
    </row>
    <row r="1302" spans="1:2">
      <c r="A1302" s="4"/>
      <c r="B1302" s="2"/>
    </row>
    <row r="1303" spans="1:2">
      <c r="A1303" s="4"/>
      <c r="B1303" s="2"/>
    </row>
    <row r="1304" spans="1:2">
      <c r="A1304" s="4"/>
      <c r="B1304" s="2"/>
    </row>
    <row r="1305" spans="1:2">
      <c r="A1305" s="4"/>
      <c r="B1305" s="2"/>
    </row>
    <row r="1306" spans="1:2">
      <c r="A1306" s="4"/>
      <c r="B1306" s="2"/>
    </row>
    <row r="1307" spans="1:2">
      <c r="A1307" s="4"/>
      <c r="B1307" s="2"/>
    </row>
    <row r="1308" spans="1:2">
      <c r="A1308" s="4"/>
      <c r="B1308" s="2"/>
    </row>
    <row r="1309" spans="1:2">
      <c r="A1309" s="4"/>
      <c r="B1309" s="2"/>
    </row>
    <row r="1310" spans="1:2">
      <c r="A1310" s="4"/>
      <c r="B1310" s="2"/>
    </row>
    <row r="1311" spans="1:2">
      <c r="A1311" s="4"/>
      <c r="B1311" s="2"/>
    </row>
    <row r="1312" spans="1:2">
      <c r="A1312" s="4"/>
      <c r="B1312" s="2"/>
    </row>
    <row r="1313" spans="1:2">
      <c r="A1313" s="4"/>
      <c r="B1313" s="2"/>
    </row>
    <row r="1314" spans="1:2">
      <c r="A1314" s="4"/>
      <c r="B1314" s="2"/>
    </row>
    <row r="1315" spans="1:2">
      <c r="A1315" s="4"/>
      <c r="B1315" s="2"/>
    </row>
    <row r="1316" spans="1:2">
      <c r="A1316" s="4"/>
      <c r="B1316" s="2"/>
    </row>
    <row r="1317" spans="1:2">
      <c r="A1317" s="4"/>
      <c r="B1317" s="2"/>
    </row>
    <row r="1318" spans="1:2">
      <c r="A1318" s="4"/>
      <c r="B1318" s="2"/>
    </row>
    <row r="1319" spans="1:2">
      <c r="A1319" s="4"/>
      <c r="B1319" s="2"/>
    </row>
    <row r="1320" spans="1:2">
      <c r="A1320" s="4"/>
      <c r="B1320" s="2"/>
    </row>
    <row r="1321" spans="1:2">
      <c r="A1321" s="4"/>
      <c r="B1321" s="2"/>
    </row>
    <row r="1322" spans="1:2">
      <c r="A1322" s="4"/>
      <c r="B1322" s="2"/>
    </row>
    <row r="1323" spans="1:2">
      <c r="A1323" s="4"/>
      <c r="B1323" s="2"/>
    </row>
    <row r="1324" spans="1:2">
      <c r="A1324" s="4"/>
      <c r="B1324" s="2"/>
    </row>
    <row r="1325" spans="1:2">
      <c r="A1325" s="4"/>
      <c r="B1325" s="2"/>
    </row>
    <row r="1326" spans="1:2">
      <c r="A1326" s="4"/>
      <c r="B1326" s="2"/>
    </row>
    <row r="1327" spans="1:2">
      <c r="A1327" s="4"/>
      <c r="B1327" s="2"/>
    </row>
    <row r="1328" spans="1:2">
      <c r="A1328" s="4"/>
      <c r="B1328" s="2"/>
    </row>
    <row r="1329" spans="1:2">
      <c r="A1329" s="4"/>
      <c r="B1329" s="2"/>
    </row>
    <row r="1330" spans="1:2">
      <c r="A1330" s="4"/>
      <c r="B1330" s="2"/>
    </row>
    <row r="1331" spans="1:2">
      <c r="A1331" s="4"/>
      <c r="B1331" s="2"/>
    </row>
    <row r="1332" spans="1:2">
      <c r="A1332" s="4"/>
      <c r="B1332" s="2"/>
    </row>
    <row r="1333" spans="1:2">
      <c r="A1333" s="4"/>
      <c r="B1333" s="2"/>
    </row>
    <row r="1334" spans="1:2">
      <c r="A1334" s="4"/>
      <c r="B1334" s="2"/>
    </row>
    <row r="1335" spans="1:2">
      <c r="A1335" s="4"/>
      <c r="B1335" s="2"/>
    </row>
    <row r="1336" spans="1:2">
      <c r="A1336" s="4"/>
      <c r="B1336" s="2"/>
    </row>
    <row r="1337" spans="1:2">
      <c r="A1337" s="4"/>
      <c r="B1337" s="2"/>
    </row>
    <row r="1338" spans="1:2">
      <c r="A1338" s="4"/>
      <c r="B1338" s="2"/>
    </row>
    <row r="1339" spans="1:2">
      <c r="A1339" s="4"/>
      <c r="B1339" s="2"/>
    </row>
    <row r="1340" spans="1:2">
      <c r="A1340" s="4"/>
      <c r="B1340" s="2"/>
    </row>
    <row r="1341" spans="1:2">
      <c r="A1341" s="4"/>
      <c r="B1341" s="2"/>
    </row>
    <row r="1342" spans="1:2">
      <c r="A1342" s="4"/>
      <c r="B1342" s="2"/>
    </row>
    <row r="1343" spans="1:2">
      <c r="A1343" s="4"/>
      <c r="B1343" s="2"/>
    </row>
    <row r="1344" spans="1:2">
      <c r="A1344" s="4"/>
      <c r="B1344" s="2"/>
    </row>
    <row r="1345" spans="1:2">
      <c r="A1345" s="4"/>
      <c r="B1345" s="2"/>
    </row>
    <row r="1346" spans="1:2">
      <c r="A1346" s="4"/>
      <c r="B1346" s="2"/>
    </row>
    <row r="1347" spans="1:2">
      <c r="A1347" s="4"/>
      <c r="B1347" s="2"/>
    </row>
    <row r="1348" spans="1:2">
      <c r="A1348" s="4"/>
      <c r="B1348" s="2"/>
    </row>
    <row r="1349" spans="1:2">
      <c r="A1349" s="4"/>
      <c r="B1349" s="2"/>
    </row>
    <row r="1350" spans="1:2">
      <c r="A1350" s="4"/>
      <c r="B1350" s="2"/>
    </row>
    <row r="1351" spans="1:2">
      <c r="A1351" s="4"/>
      <c r="B1351" s="2"/>
    </row>
    <row r="1352" spans="1:2">
      <c r="A1352" s="4"/>
      <c r="B1352" s="2"/>
    </row>
    <row r="1353" spans="1:2">
      <c r="A1353" s="4"/>
      <c r="B1353" s="2"/>
    </row>
    <row r="1354" spans="1:2">
      <c r="A1354" s="4"/>
      <c r="B1354" s="2"/>
    </row>
    <row r="1355" spans="1:2">
      <c r="A1355" s="4"/>
      <c r="B1355" s="2"/>
    </row>
    <row r="1356" spans="1:2">
      <c r="A1356" s="4"/>
      <c r="B1356" s="2"/>
    </row>
    <row r="1357" spans="1:2">
      <c r="A1357" s="4"/>
      <c r="B1357" s="2"/>
    </row>
    <row r="1358" spans="1:2">
      <c r="A1358" s="4"/>
      <c r="B1358" s="2"/>
    </row>
    <row r="1359" spans="1:2">
      <c r="A1359" s="4"/>
      <c r="B1359" s="2"/>
    </row>
    <row r="1360" spans="1:2">
      <c r="A1360" s="4"/>
      <c r="B1360" s="2"/>
    </row>
    <row r="1361" spans="1:2">
      <c r="A1361" s="4"/>
      <c r="B1361" s="2"/>
    </row>
    <row r="1362" spans="1:2">
      <c r="A1362" s="4"/>
      <c r="B1362" s="2"/>
    </row>
    <row r="1363" spans="1:2">
      <c r="A1363" s="4"/>
      <c r="B1363" s="2"/>
    </row>
    <row r="1364" spans="1:2">
      <c r="A1364" s="4"/>
      <c r="B1364" s="2"/>
    </row>
    <row r="1365" spans="1:2">
      <c r="A1365" s="4"/>
      <c r="B1365" s="2"/>
    </row>
    <row r="1366" spans="1:2">
      <c r="A1366" s="4"/>
      <c r="B1366" s="2"/>
    </row>
    <row r="1367" spans="1:2">
      <c r="A1367" s="4"/>
      <c r="B1367" s="2"/>
    </row>
    <row r="1368" spans="1:2">
      <c r="A1368" s="4"/>
      <c r="B1368" s="2"/>
    </row>
    <row r="1369" spans="1:2">
      <c r="A1369" s="4"/>
      <c r="B1369" s="2"/>
    </row>
    <row r="1370" spans="1:2">
      <c r="A1370" s="4"/>
      <c r="B1370" s="2"/>
    </row>
    <row r="1371" spans="1:2">
      <c r="A1371" s="4"/>
      <c r="B1371" s="2"/>
    </row>
    <row r="1372" spans="1:2">
      <c r="A1372" s="4"/>
      <c r="B1372" s="2"/>
    </row>
    <row r="1373" spans="1:2">
      <c r="A1373" s="4"/>
      <c r="B1373" s="2"/>
    </row>
    <row r="1374" spans="1:2">
      <c r="A1374" s="4"/>
      <c r="B1374" s="2"/>
    </row>
    <row r="1375" spans="1:2">
      <c r="A1375" s="4"/>
      <c r="B1375" s="2"/>
    </row>
    <row r="1376" spans="1:2">
      <c r="A1376" s="4"/>
      <c r="B1376" s="2"/>
    </row>
    <row r="1377" spans="1:2">
      <c r="A1377" s="4"/>
      <c r="B1377" s="2"/>
    </row>
    <row r="1378" spans="1:2">
      <c r="A1378" s="4"/>
      <c r="B1378" s="2"/>
    </row>
    <row r="1379" spans="1:2">
      <c r="A1379" s="4"/>
      <c r="B1379" s="2"/>
    </row>
    <row r="1380" spans="1:2">
      <c r="A1380" s="4"/>
      <c r="B1380" s="2"/>
    </row>
    <row r="1381" spans="1:2">
      <c r="A1381" s="4"/>
      <c r="B1381" s="2"/>
    </row>
    <row r="1382" spans="1:2">
      <c r="A1382" s="4"/>
      <c r="B1382" s="2"/>
    </row>
    <row r="1383" spans="1:2">
      <c r="A1383" s="4"/>
      <c r="B1383" s="2"/>
    </row>
    <row r="1384" spans="1:2">
      <c r="A1384" s="4"/>
      <c r="B1384" s="2"/>
    </row>
    <row r="1385" spans="1:2">
      <c r="A1385" s="4"/>
      <c r="B1385" s="2"/>
    </row>
    <row r="1386" spans="1:2">
      <c r="A1386" s="4"/>
      <c r="B1386" s="2"/>
    </row>
    <row r="1387" spans="1:2">
      <c r="A1387" s="4"/>
      <c r="B1387" s="2"/>
    </row>
    <row r="1388" spans="1:2">
      <c r="A1388" s="4"/>
      <c r="B1388" s="2"/>
    </row>
    <row r="1389" spans="1:2">
      <c r="A1389" s="4"/>
      <c r="B1389" s="2"/>
    </row>
    <row r="1390" spans="1:2">
      <c r="A1390" s="4"/>
      <c r="B1390" s="2"/>
    </row>
    <row r="1391" spans="1:2">
      <c r="A1391" s="4"/>
      <c r="B1391" s="2"/>
    </row>
    <row r="1392" spans="1:2">
      <c r="A1392" s="4"/>
      <c r="B1392" s="2"/>
    </row>
    <row r="1393" spans="1:2">
      <c r="A1393" s="4"/>
      <c r="B1393" s="2"/>
    </row>
    <row r="1394" spans="1:2">
      <c r="A1394" s="4"/>
      <c r="B1394" s="2"/>
    </row>
    <row r="1395" spans="1:2">
      <c r="A1395" s="4"/>
      <c r="B1395" s="2"/>
    </row>
    <row r="1396" spans="1:2">
      <c r="A1396" s="4"/>
      <c r="B1396" s="2"/>
    </row>
    <row r="1397" spans="1:2">
      <c r="A1397" s="4"/>
      <c r="B1397" s="2"/>
    </row>
    <row r="1398" spans="1:2">
      <c r="A1398" s="4"/>
      <c r="B1398" s="2"/>
    </row>
    <row r="1399" spans="1:2">
      <c r="A1399" s="4"/>
      <c r="B1399" s="2"/>
    </row>
    <row r="1400" spans="1:2">
      <c r="A1400" s="4"/>
      <c r="B1400" s="2"/>
    </row>
    <row r="1401" spans="1:2">
      <c r="A1401" s="4"/>
      <c r="B1401" s="2"/>
    </row>
    <row r="1402" spans="1:2">
      <c r="A1402" s="4"/>
      <c r="B1402" s="2"/>
    </row>
    <row r="1403" spans="1:2">
      <c r="A1403" s="4"/>
      <c r="B1403" s="2"/>
    </row>
    <row r="1404" spans="1:2">
      <c r="A1404" s="4"/>
      <c r="B1404" s="2"/>
    </row>
    <row r="1405" spans="1:2">
      <c r="A1405" s="4"/>
      <c r="B1405" s="2"/>
    </row>
    <row r="1406" spans="1:2">
      <c r="A1406" s="4"/>
      <c r="B1406" s="2"/>
    </row>
    <row r="1407" spans="1:2">
      <c r="A1407" s="4"/>
      <c r="B1407" s="2"/>
    </row>
    <row r="1408" spans="1:2">
      <c r="A1408" s="4"/>
      <c r="B1408" s="2"/>
    </row>
    <row r="1409" spans="1:2">
      <c r="A1409" s="4"/>
      <c r="B1409" s="2"/>
    </row>
    <row r="1410" spans="1:2">
      <c r="A1410" s="4"/>
      <c r="B1410" s="2"/>
    </row>
    <row r="1411" spans="1:2">
      <c r="A1411" s="4"/>
      <c r="B1411" s="2"/>
    </row>
    <row r="1412" spans="1:2">
      <c r="A1412" s="4"/>
      <c r="B1412" s="2"/>
    </row>
    <row r="1413" spans="1:2">
      <c r="A1413" s="4"/>
      <c r="B1413" s="2"/>
    </row>
    <row r="1414" spans="1:2">
      <c r="A1414" s="4"/>
      <c r="B1414" s="2"/>
    </row>
    <row r="1415" spans="1:2">
      <c r="A1415" s="4"/>
      <c r="B1415" s="2"/>
    </row>
    <row r="1416" spans="1:2">
      <c r="A1416" s="4"/>
      <c r="B1416" s="2"/>
    </row>
    <row r="1417" spans="1:2">
      <c r="A1417" s="4"/>
      <c r="B1417" s="2"/>
    </row>
    <row r="1418" spans="1:2">
      <c r="A1418" s="4"/>
      <c r="B1418" s="2"/>
    </row>
    <row r="1419" spans="1:2">
      <c r="A1419" s="4"/>
      <c r="B1419" s="2"/>
    </row>
    <row r="1420" spans="1:2">
      <c r="A1420" s="4"/>
      <c r="B1420" s="2"/>
    </row>
    <row r="1421" spans="1:2">
      <c r="A1421" s="4"/>
      <c r="B1421" s="2"/>
    </row>
    <row r="1422" spans="1:2">
      <c r="A1422" s="4"/>
      <c r="B1422" s="2"/>
    </row>
    <row r="1423" spans="1:2">
      <c r="A1423" s="4"/>
      <c r="B1423" s="2"/>
    </row>
    <row r="1424" spans="1:2">
      <c r="A1424" s="4"/>
      <c r="B1424" s="2"/>
    </row>
    <row r="1425" spans="1:2">
      <c r="A1425" s="4"/>
      <c r="B1425" s="2"/>
    </row>
    <row r="1426" spans="1:2">
      <c r="A1426" s="4"/>
      <c r="B1426" s="2"/>
    </row>
    <row r="1427" spans="1:2">
      <c r="A1427" s="4"/>
      <c r="B1427" s="2"/>
    </row>
    <row r="1428" spans="1:2">
      <c r="A1428" s="4"/>
      <c r="B1428" s="2"/>
    </row>
    <row r="1429" spans="1:2">
      <c r="A1429" s="4"/>
      <c r="B1429" s="2"/>
    </row>
    <row r="1430" spans="1:2">
      <c r="A1430" s="4"/>
      <c r="B1430" s="2"/>
    </row>
    <row r="1431" spans="1:2">
      <c r="A1431" s="4"/>
      <c r="B1431" s="2"/>
    </row>
    <row r="1432" spans="1:2">
      <c r="A1432" s="4"/>
      <c r="B1432" s="2"/>
    </row>
    <row r="1433" spans="1:2">
      <c r="A1433" s="4"/>
      <c r="B1433" s="2"/>
    </row>
    <row r="1434" spans="1:2">
      <c r="A1434" s="4"/>
      <c r="B1434" s="2"/>
    </row>
    <row r="1435" spans="1:2">
      <c r="A1435" s="4"/>
      <c r="B1435" s="2"/>
    </row>
    <row r="1436" spans="1:2">
      <c r="A1436" s="4"/>
      <c r="B1436" s="2"/>
    </row>
    <row r="1437" spans="1:2">
      <c r="A1437" s="4"/>
      <c r="B1437" s="2"/>
    </row>
    <row r="1438" spans="1:2">
      <c r="A1438" s="4"/>
      <c r="B1438" s="2"/>
    </row>
    <row r="1439" spans="1:2">
      <c r="A1439" s="4"/>
      <c r="B1439" s="2"/>
    </row>
    <row r="1440" spans="1:2">
      <c r="A1440" s="4"/>
      <c r="B1440" s="2"/>
    </row>
    <row r="1441" spans="1:2">
      <c r="A1441" s="4"/>
      <c r="B1441" s="2"/>
    </row>
    <row r="1442" spans="1:2">
      <c r="A1442" s="4"/>
      <c r="B1442" s="2"/>
    </row>
    <row r="1443" spans="1:2">
      <c r="A1443" s="4"/>
      <c r="B1443" s="2"/>
    </row>
    <row r="1444" spans="1:2">
      <c r="A1444" s="4"/>
      <c r="B1444" s="2"/>
    </row>
    <row r="1445" spans="1:2">
      <c r="A1445" s="4"/>
      <c r="B1445" s="2"/>
    </row>
    <row r="1446" spans="1:2">
      <c r="A1446" s="4"/>
      <c r="B1446" s="2"/>
    </row>
    <row r="1447" spans="1:2">
      <c r="A1447" s="4"/>
      <c r="B1447" s="2"/>
    </row>
    <row r="1448" spans="1:2">
      <c r="A1448" s="4"/>
      <c r="B1448" s="2"/>
    </row>
    <row r="1449" spans="1:2">
      <c r="A1449" s="4"/>
      <c r="B1449" s="2"/>
    </row>
    <row r="1450" spans="1:2">
      <c r="A1450" s="4"/>
      <c r="B1450" s="2"/>
    </row>
    <row r="1451" spans="1:2">
      <c r="A1451" s="4"/>
      <c r="B1451" s="2"/>
    </row>
    <row r="1452" spans="1:2">
      <c r="A1452" s="4"/>
      <c r="B1452" s="2"/>
    </row>
    <row r="1453" spans="1:2">
      <c r="A1453" s="4"/>
      <c r="B1453" s="2"/>
    </row>
    <row r="1454" spans="1:2">
      <c r="A1454" s="4"/>
      <c r="B1454" s="2"/>
    </row>
    <row r="1455" spans="1:2">
      <c r="A1455" s="4"/>
      <c r="B1455" s="2"/>
    </row>
    <row r="1456" spans="1:2">
      <c r="A1456" s="4"/>
      <c r="B1456" s="2"/>
    </row>
    <row r="1457" spans="1:2">
      <c r="A1457" s="4"/>
      <c r="B1457" s="2"/>
    </row>
    <row r="1458" spans="1:2">
      <c r="A1458" s="4"/>
      <c r="B1458" s="2"/>
    </row>
    <row r="1459" spans="1:2">
      <c r="A1459" s="4"/>
      <c r="B1459" s="2"/>
    </row>
    <row r="1460" spans="1:2">
      <c r="A1460" s="4"/>
      <c r="B1460" s="2"/>
    </row>
    <row r="1461" spans="1:2">
      <c r="A1461" s="4"/>
      <c r="B1461" s="2"/>
    </row>
    <row r="1462" spans="1:2">
      <c r="A1462" s="4"/>
      <c r="B1462" s="2"/>
    </row>
    <row r="1463" spans="1:2">
      <c r="A1463" s="4"/>
      <c r="B1463" s="2"/>
    </row>
    <row r="1464" spans="1:2">
      <c r="A1464" s="4"/>
      <c r="B1464" s="2"/>
    </row>
    <row r="1465" spans="1:2">
      <c r="A1465" s="4"/>
      <c r="B1465" s="2"/>
    </row>
    <row r="1466" spans="1:2">
      <c r="A1466" s="4"/>
      <c r="B1466" s="2"/>
    </row>
    <row r="1467" spans="1:2">
      <c r="A1467" s="4"/>
      <c r="B1467" s="2"/>
    </row>
    <row r="1468" spans="1:2">
      <c r="A1468" s="4"/>
      <c r="B1468" s="2"/>
    </row>
    <row r="1469" spans="1:2">
      <c r="A1469" s="4"/>
      <c r="B1469" s="2"/>
    </row>
    <row r="1470" spans="1:2">
      <c r="A1470" s="4"/>
      <c r="B1470" s="2"/>
    </row>
    <row r="1471" spans="1:2">
      <c r="A1471" s="4"/>
      <c r="B1471" s="2"/>
    </row>
    <row r="1472" spans="1:2">
      <c r="A1472" s="4"/>
      <c r="B1472" s="2"/>
    </row>
    <row r="1473" spans="1:2">
      <c r="A1473" s="4"/>
      <c r="B1473" s="2"/>
    </row>
    <row r="1474" spans="1:2">
      <c r="A1474" s="4"/>
      <c r="B1474" s="2"/>
    </row>
    <row r="1475" spans="1:2">
      <c r="A1475" s="4"/>
      <c r="B1475" s="2"/>
    </row>
    <row r="1476" spans="1:2">
      <c r="A1476" s="4"/>
      <c r="B1476" s="2"/>
    </row>
    <row r="1477" spans="1:2">
      <c r="A1477" s="4"/>
      <c r="B1477" s="2"/>
    </row>
    <row r="1478" spans="1:2">
      <c r="A1478" s="4"/>
      <c r="B1478" s="2"/>
    </row>
    <row r="1479" spans="1:2">
      <c r="A1479" s="4"/>
      <c r="B1479" s="2"/>
    </row>
    <row r="1480" spans="1:2">
      <c r="A1480" s="4"/>
      <c r="B1480" s="2"/>
    </row>
    <row r="1481" spans="1:2">
      <c r="A1481" s="4"/>
      <c r="B1481" s="2"/>
    </row>
    <row r="1482" spans="1:2">
      <c r="A1482" s="4"/>
      <c r="B1482" s="2"/>
    </row>
    <row r="1483" spans="1:2">
      <c r="A1483" s="4"/>
      <c r="B1483" s="2"/>
    </row>
    <row r="1484" spans="1:2">
      <c r="A1484" s="4"/>
      <c r="B1484" s="2"/>
    </row>
    <row r="1485" spans="1:2">
      <c r="A1485" s="4"/>
      <c r="B1485" s="2"/>
    </row>
    <row r="1486" spans="1:2">
      <c r="A1486" s="4"/>
      <c r="B1486" s="2"/>
    </row>
    <row r="1487" spans="1:2">
      <c r="A1487" s="4"/>
      <c r="B1487" s="2"/>
    </row>
    <row r="1488" spans="1:2">
      <c r="A1488" s="4"/>
      <c r="B1488" s="2"/>
    </row>
    <row r="1489" spans="1:2">
      <c r="A1489" s="4"/>
      <c r="B1489" s="2"/>
    </row>
    <row r="1490" spans="1:2">
      <c r="A1490" s="4"/>
      <c r="B1490" s="2"/>
    </row>
    <row r="1491" spans="1:2">
      <c r="A1491" s="4"/>
      <c r="B1491" s="2"/>
    </row>
    <row r="1492" spans="1:2">
      <c r="A1492" s="4"/>
      <c r="B1492" s="2"/>
    </row>
    <row r="1493" spans="1:2">
      <c r="A1493" s="4"/>
      <c r="B1493" s="2"/>
    </row>
    <row r="1494" spans="1:2">
      <c r="A1494" s="4"/>
      <c r="B1494" s="2"/>
    </row>
    <row r="1495" spans="1:2">
      <c r="A1495" s="4"/>
      <c r="B1495" s="2"/>
    </row>
    <row r="1496" spans="1:2">
      <c r="A1496" s="4"/>
      <c r="B1496" s="2"/>
    </row>
    <row r="1497" spans="1:2">
      <c r="A1497" s="4"/>
      <c r="B1497" s="2"/>
    </row>
    <row r="1498" spans="1:2">
      <c r="A1498" s="4"/>
      <c r="B1498" s="2"/>
    </row>
    <row r="1499" spans="1:2">
      <c r="A1499" s="4"/>
      <c r="B1499" s="2"/>
    </row>
    <row r="1500" spans="1:2">
      <c r="A1500" s="4"/>
      <c r="B1500" s="2"/>
    </row>
    <row r="1501" spans="1:2">
      <c r="A1501" s="4"/>
      <c r="B1501" s="2"/>
    </row>
    <row r="1502" spans="1:2">
      <c r="A1502" s="4"/>
      <c r="B1502" s="2"/>
    </row>
    <row r="1503" spans="1:2">
      <c r="A1503" s="4"/>
      <c r="B1503" s="2"/>
    </row>
    <row r="1504" spans="1:2">
      <c r="A1504" s="4"/>
      <c r="B1504" s="2"/>
    </row>
    <row r="1505" spans="1:2">
      <c r="A1505" s="4"/>
      <c r="B1505" s="2"/>
    </row>
    <row r="1506" spans="1:2">
      <c r="A1506" s="4"/>
      <c r="B1506" s="2"/>
    </row>
    <row r="1507" spans="1:2">
      <c r="A1507" s="4"/>
      <c r="B1507" s="2"/>
    </row>
    <row r="1508" spans="1:2">
      <c r="A1508" s="4"/>
      <c r="B1508" s="2"/>
    </row>
    <row r="1509" spans="1:2">
      <c r="A1509" s="4"/>
      <c r="B1509" s="2"/>
    </row>
    <row r="1510" spans="1:2">
      <c r="A1510" s="4"/>
      <c r="B1510" s="2"/>
    </row>
    <row r="1511" spans="1:2">
      <c r="A1511" s="4"/>
      <c r="B1511" s="2"/>
    </row>
    <row r="1512" spans="1:2">
      <c r="A1512" s="4"/>
      <c r="B1512" s="2"/>
    </row>
    <row r="1513" spans="1:2">
      <c r="A1513" s="4"/>
      <c r="B1513" s="2"/>
    </row>
    <row r="1514" spans="1:2">
      <c r="A1514" s="4"/>
      <c r="B1514" s="2"/>
    </row>
    <row r="1515" spans="1:2">
      <c r="A1515" s="4"/>
      <c r="B1515" s="2"/>
    </row>
    <row r="1516" spans="1:2">
      <c r="A1516" s="4"/>
      <c r="B1516" s="2"/>
    </row>
    <row r="1517" spans="1:2">
      <c r="A1517" s="4"/>
      <c r="B1517" s="2"/>
    </row>
    <row r="1518" spans="1:2">
      <c r="A1518" s="4"/>
      <c r="B1518" s="2"/>
    </row>
    <row r="1519" spans="1:2">
      <c r="A1519" s="4"/>
      <c r="B1519" s="2"/>
    </row>
    <row r="1520" spans="1:2">
      <c r="A1520" s="4"/>
      <c r="B1520" s="2"/>
    </row>
    <row r="1521" spans="1:2">
      <c r="A1521" s="4"/>
      <c r="B1521" s="2"/>
    </row>
    <row r="1522" spans="1:2">
      <c r="A1522" s="4"/>
      <c r="B1522" s="2"/>
    </row>
    <row r="1523" spans="1:2">
      <c r="A1523" s="4"/>
      <c r="B1523" s="2"/>
    </row>
    <row r="1524" spans="1:2">
      <c r="A1524" s="4"/>
      <c r="B1524" s="2"/>
    </row>
    <row r="1525" spans="1:2">
      <c r="A1525" s="4"/>
      <c r="B1525" s="2"/>
    </row>
    <row r="1526" spans="1:2">
      <c r="A1526" s="4"/>
      <c r="B1526" s="2"/>
    </row>
    <row r="1527" spans="1:2">
      <c r="A1527" s="4"/>
      <c r="B1527" s="2"/>
    </row>
    <row r="1528" spans="1:2">
      <c r="A1528" s="4"/>
      <c r="B1528" s="2"/>
    </row>
    <row r="1529" spans="1:2">
      <c r="A1529" s="4"/>
      <c r="B1529" s="2"/>
    </row>
    <row r="1530" spans="1:2">
      <c r="A1530" s="4"/>
      <c r="B1530" s="2"/>
    </row>
    <row r="1531" spans="1:2">
      <c r="A1531" s="4"/>
      <c r="B1531" s="2"/>
    </row>
    <row r="1532" spans="1:2">
      <c r="A1532" s="4"/>
      <c r="B1532" s="2"/>
    </row>
    <row r="1533" spans="1:2">
      <c r="A1533" s="4"/>
      <c r="B1533" s="2"/>
    </row>
    <row r="1534" spans="1:2">
      <c r="A1534" s="4"/>
      <c r="B1534" s="2"/>
    </row>
    <row r="1535" spans="1:2">
      <c r="A1535" s="4"/>
      <c r="B1535" s="2"/>
    </row>
    <row r="1536" spans="1:2">
      <c r="A1536" s="4"/>
      <c r="B1536" s="2"/>
    </row>
    <row r="1537" spans="1:2">
      <c r="A1537" s="4"/>
      <c r="B1537" s="2"/>
    </row>
    <row r="1538" spans="1:2">
      <c r="A1538" s="4"/>
      <c r="B1538" s="2"/>
    </row>
    <row r="1539" spans="1:2">
      <c r="A1539" s="4"/>
      <c r="B1539" s="2"/>
    </row>
    <row r="1540" spans="1:2">
      <c r="A1540" s="4"/>
      <c r="B1540" s="2"/>
    </row>
    <row r="1541" spans="1:2">
      <c r="A1541" s="4"/>
      <c r="B1541" s="2"/>
    </row>
    <row r="1542" spans="1:2">
      <c r="A1542" s="4"/>
      <c r="B1542" s="2"/>
    </row>
    <row r="1543" spans="1:2">
      <c r="A1543" s="4"/>
      <c r="B1543" s="2"/>
    </row>
    <row r="1544" spans="1:2">
      <c r="A1544" s="4"/>
      <c r="B1544" s="2"/>
    </row>
    <row r="1545" spans="1:2">
      <c r="A1545" s="4"/>
      <c r="B1545" s="2"/>
    </row>
    <row r="1546" spans="1:2">
      <c r="A1546" s="4"/>
      <c r="B1546" s="2"/>
    </row>
    <row r="1547" spans="1:2">
      <c r="A1547" s="4"/>
      <c r="B1547" s="2"/>
    </row>
    <row r="1548" spans="1:2">
      <c r="A1548" s="4"/>
      <c r="B1548" s="2"/>
    </row>
    <row r="1549" spans="1:2">
      <c r="A1549" s="4"/>
      <c r="B1549" s="2"/>
    </row>
    <row r="1550" spans="1:2">
      <c r="A1550" s="4"/>
      <c r="B1550" s="2"/>
    </row>
    <row r="1551" spans="1:2">
      <c r="A1551" s="4"/>
      <c r="B1551" s="2"/>
    </row>
    <row r="1552" spans="1:2">
      <c r="A1552" s="4"/>
      <c r="B1552" s="2"/>
    </row>
    <row r="1553" spans="1:2">
      <c r="A1553" s="4"/>
      <c r="B1553" s="2"/>
    </row>
    <row r="1554" spans="1:2">
      <c r="A1554" s="4"/>
      <c r="B1554" s="2"/>
    </row>
    <row r="1555" spans="1:2">
      <c r="A1555" s="4"/>
      <c r="B1555" s="2"/>
    </row>
    <row r="1556" spans="1:2">
      <c r="A1556" s="4"/>
      <c r="B1556" s="2"/>
    </row>
    <row r="1557" spans="1:2">
      <c r="A1557" s="4"/>
      <c r="B1557" s="2"/>
    </row>
    <row r="1558" spans="1:2">
      <c r="A1558" s="4"/>
      <c r="B1558" s="2"/>
    </row>
    <row r="1559" spans="1:2">
      <c r="A1559" s="4"/>
      <c r="B1559" s="2"/>
    </row>
    <row r="1560" spans="1:2">
      <c r="A1560" s="4"/>
      <c r="B1560" s="2"/>
    </row>
    <row r="1561" spans="1:2">
      <c r="A1561" s="4"/>
      <c r="B1561" s="2"/>
    </row>
    <row r="1562" spans="1:2">
      <c r="A1562" s="4"/>
      <c r="B1562" s="2"/>
    </row>
    <row r="1563" spans="1:2">
      <c r="A1563" s="4"/>
      <c r="B1563" s="2"/>
    </row>
    <row r="1564" spans="1:2">
      <c r="A1564" s="4"/>
      <c r="B1564" s="2"/>
    </row>
    <row r="1565" spans="1:2">
      <c r="A1565" s="4"/>
      <c r="B1565" s="2"/>
    </row>
    <row r="1566" spans="1:2">
      <c r="A1566" s="4"/>
      <c r="B1566" s="2"/>
    </row>
    <row r="1567" spans="1:2">
      <c r="A1567" s="4"/>
      <c r="B1567" s="2"/>
    </row>
    <row r="1568" spans="1:2">
      <c r="A1568" s="4"/>
      <c r="B1568" s="2"/>
    </row>
    <row r="1569" spans="1:2">
      <c r="A1569" s="4"/>
      <c r="B1569" s="2"/>
    </row>
    <row r="1570" spans="1:2">
      <c r="A1570" s="4"/>
      <c r="B1570" s="2"/>
    </row>
    <row r="1571" spans="1:2">
      <c r="A1571" s="4"/>
      <c r="B1571" s="2"/>
    </row>
    <row r="1572" spans="1:2">
      <c r="A1572" s="4"/>
      <c r="B1572" s="2"/>
    </row>
    <row r="1573" spans="1:2">
      <c r="A1573" s="4"/>
      <c r="B1573" s="2"/>
    </row>
    <row r="1574" spans="1:2">
      <c r="A1574" s="4"/>
      <c r="B1574" s="2"/>
    </row>
    <row r="1575" spans="1:2">
      <c r="A1575" s="4"/>
      <c r="B1575" s="2"/>
    </row>
    <row r="1576" spans="1:2">
      <c r="A1576" s="4"/>
      <c r="B1576" s="2"/>
    </row>
    <row r="1577" spans="1:2">
      <c r="A1577" s="4"/>
      <c r="B1577" s="2"/>
    </row>
    <row r="1578" spans="1:2">
      <c r="A1578" s="4"/>
      <c r="B1578" s="2"/>
    </row>
    <row r="1579" spans="1:2">
      <c r="A1579" s="4"/>
      <c r="B1579" s="2"/>
    </row>
  </sheetData>
  <phoneticPr fontId="24"/>
  <dataValidations count="1">
    <dataValidation type="custom" allowBlank="1" showDropDown="1" sqref="A1:A1579" xr:uid="{00000000-0002-0000-0000-000000000000}">
      <formula1>OR(NOT(ISERROR(DATEVALUE(A1))), AND(ISNUMBER(A1), LEFT(CELL("format", A1))="D"))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97"/>
  <sheetViews>
    <sheetView zoomScaleNormal="100" zoomScaleSheetLayoutView="70" zoomScalePageLayoutView="40" workbookViewId="0">
      <selection activeCell="E1" sqref="E1"/>
    </sheetView>
  </sheetViews>
  <sheetFormatPr defaultColWidth="14.46484375" defaultRowHeight="15" customHeight="1" outlineLevelRow="1"/>
  <cols>
    <col min="1" max="1" width="5.1328125" customWidth="1"/>
    <col min="2" max="2" width="5.53125" customWidth="1"/>
    <col min="3" max="3" width="10.6640625" customWidth="1"/>
    <col min="4" max="4" width="18.1328125" customWidth="1"/>
    <col min="5" max="5" width="23.46484375" customWidth="1"/>
    <col min="6" max="8" width="29.86328125" customWidth="1"/>
    <col min="9" max="9" width="25.6640625" customWidth="1"/>
    <col min="10" max="11" width="6.53125" customWidth="1"/>
    <col min="12" max="17" width="9" customWidth="1"/>
  </cols>
  <sheetData>
    <row r="1" spans="1:17" ht="33.75" customHeight="1">
      <c r="A1" s="83" t="s">
        <v>26</v>
      </c>
      <c r="B1" s="84"/>
      <c r="C1" s="5">
        <v>2026</v>
      </c>
      <c r="D1" s="6" t="s">
        <v>26</v>
      </c>
      <c r="E1" s="60" t="s">
        <v>35</v>
      </c>
      <c r="F1" s="7"/>
      <c r="G1" s="7"/>
      <c r="H1" s="7"/>
      <c r="I1" s="8"/>
    </row>
    <row r="2" spans="1:17" ht="35.25" hidden="1" customHeight="1">
      <c r="A2" s="83" t="s">
        <v>27</v>
      </c>
      <c r="B2" s="84"/>
      <c r="C2" s="5">
        <v>4</v>
      </c>
      <c r="D2" s="6" t="s">
        <v>28</v>
      </c>
      <c r="E2" s="7"/>
      <c r="F2" s="7"/>
      <c r="G2" s="7"/>
      <c r="H2" s="7"/>
      <c r="I2" s="8"/>
    </row>
    <row r="3" spans="1:17" ht="18" customHeight="1">
      <c r="A3" s="9"/>
      <c r="B3" s="10"/>
      <c r="C3" s="9"/>
      <c r="D3" s="11"/>
      <c r="E3" s="12"/>
      <c r="F3" s="11"/>
      <c r="G3" s="11"/>
      <c r="H3" s="11"/>
      <c r="I3" s="13"/>
      <c r="J3" s="13"/>
      <c r="K3" s="13"/>
      <c r="L3" s="13"/>
      <c r="M3" s="13"/>
      <c r="N3" s="13"/>
      <c r="O3" s="13"/>
      <c r="P3" s="13"/>
      <c r="Q3" s="13"/>
    </row>
    <row r="4" spans="1:17" ht="30" customHeight="1">
      <c r="A4" s="9" t="str">
        <f>"令和"&amp;$C$1-2018&amp;"年度年間予定表("&amp;A6&amp;")"</f>
        <v>令和8年度年間予定表(4月)</v>
      </c>
      <c r="B4" s="9"/>
      <c r="C4" s="9"/>
      <c r="D4" s="11"/>
      <c r="E4" s="12"/>
      <c r="F4" s="11"/>
      <c r="G4" s="11"/>
      <c r="H4" s="11"/>
      <c r="I4" s="13"/>
      <c r="J4" s="13"/>
      <c r="K4" s="13"/>
      <c r="L4" s="13"/>
      <c r="M4" s="13"/>
      <c r="N4" s="13"/>
      <c r="O4" s="13"/>
      <c r="P4" s="13"/>
      <c r="Q4" s="13"/>
    </row>
    <row r="5" spans="1:17" ht="12" customHeight="1">
      <c r="A5" s="85"/>
      <c r="B5" s="86"/>
      <c r="C5" s="86"/>
      <c r="D5" s="86"/>
      <c r="E5" s="86"/>
      <c r="F5" s="87"/>
      <c r="G5" s="87"/>
      <c r="H5" s="86"/>
      <c r="I5" s="86"/>
      <c r="J5" s="13"/>
      <c r="K5" s="13"/>
      <c r="L5" s="13"/>
      <c r="M5" s="13"/>
      <c r="N5" s="13"/>
      <c r="O5" s="13"/>
      <c r="P5" s="13"/>
      <c r="Q5" s="13"/>
    </row>
    <row r="6" spans="1:17" ht="30" customHeight="1">
      <c r="A6" s="67" t="str">
        <f>$C$2&amp;"月"</f>
        <v>4月</v>
      </c>
      <c r="B6" s="68"/>
      <c r="C6" s="90" t="s">
        <v>34</v>
      </c>
      <c r="D6" s="91"/>
      <c r="E6" s="91"/>
      <c r="F6" s="74" t="s">
        <v>33</v>
      </c>
      <c r="G6" s="74"/>
      <c r="H6" s="88"/>
      <c r="I6" s="89"/>
      <c r="J6" s="15"/>
      <c r="K6" s="15"/>
      <c r="L6" s="15"/>
      <c r="M6" s="15"/>
      <c r="N6" s="15"/>
      <c r="O6" s="15"/>
      <c r="P6" s="15"/>
      <c r="Q6" s="15"/>
    </row>
    <row r="7" spans="1:17" ht="30" customHeight="1" outlineLevel="1">
      <c r="A7" s="16">
        <v>1</v>
      </c>
      <c r="B7" s="17" t="str">
        <f>IF($A7="","",IF(COUNTIF(祝日マスタ!$A:$A, DATE(IF($C$2&lt;=3, $C$1+1, $C$1), $C$2, $A7)),"祝",TEXT(DATE(IF($C$2&lt;=3, $C$1+1, $C$1), $C$2, $A7), "aaa")))</f>
        <v>水</v>
      </c>
      <c r="C7" s="61" t="str">
        <f>IF($A7="","",IFERROR(VLOOKUP(DATE(IF($C$2&lt;=3, $C$1+1, $C$1), $C$2, $A7),祝日マスタ!$A:$B,2,FALSE),""))</f>
        <v/>
      </c>
      <c r="D7" s="82"/>
      <c r="E7" s="18"/>
      <c r="F7" s="23"/>
      <c r="G7" s="23"/>
      <c r="H7" s="55"/>
      <c r="I7" s="19"/>
      <c r="J7" s="13"/>
      <c r="K7" s="13"/>
      <c r="L7" s="13"/>
      <c r="M7" s="13"/>
      <c r="N7" s="13"/>
      <c r="O7" s="13"/>
      <c r="P7" s="13"/>
      <c r="Q7" s="13"/>
    </row>
    <row r="8" spans="1:17" ht="28.5" customHeight="1" outlineLevel="1">
      <c r="A8" s="16">
        <f>IF(OR(A7="", A7=DAY(EOMONTH(DATE(IF($C$2&lt;=3, $C$1+1, $C$1), $C$2, 1), 0))),"",A7+1)</f>
        <v>2</v>
      </c>
      <c r="B8" s="17" t="str">
        <f>IF($A8="","",IF(COUNTIF(祝日マスタ!$A:$A, DATE(IF($C$2&lt;=3, $C$1+1, $C$1), $C$2, $A8)),"祝",TEXT(DATE(IF($C$2&lt;=3, $C$1+1, $C$1), $C$2, $A8), "aaa")))</f>
        <v>木</v>
      </c>
      <c r="C8" s="61" t="str">
        <f>IF($A8="","",IFERROR(VLOOKUP(DATE(IF($C$2&lt;=3, $C$1+1, $C$1), $C$2, $A8),祝日マスタ!$A:$B,2,FALSE),""))</f>
        <v/>
      </c>
      <c r="D8" s="79"/>
      <c r="E8" s="22"/>
      <c r="F8" s="23"/>
      <c r="G8" s="23"/>
      <c r="H8" s="23"/>
      <c r="I8" s="24"/>
      <c r="J8" s="13"/>
      <c r="K8" s="13"/>
      <c r="L8" s="13"/>
      <c r="M8" s="13"/>
      <c r="N8" s="13"/>
      <c r="O8" s="13"/>
      <c r="P8" s="13"/>
      <c r="Q8" s="13"/>
    </row>
    <row r="9" spans="1:17" ht="30" customHeight="1" outlineLevel="1">
      <c r="A9" s="16">
        <f t="shared" ref="A9:A37" si="0">IF(OR(A8="", A8=DAY(EOMONTH(DATE(IF($C$2&lt;=3, $C$1+1, $C$1), $C$2, 1), 0))),"",A8+1)</f>
        <v>3</v>
      </c>
      <c r="B9" s="17" t="str">
        <f>IF($A9="","",IF(COUNTIF(祝日マスタ!$A:$A, DATE(IF($C$2&lt;=3, $C$1+1, $C$1), $C$2, $A9)),"祝",TEXT(DATE(IF($C$2&lt;=3, $C$1+1, $C$1), $C$2, $A9), "aaa")))</f>
        <v>金</v>
      </c>
      <c r="C9" s="61" t="str">
        <f>IF($A9="","",IFERROR(VLOOKUP(DATE(IF($C$2&lt;=3, $C$1+1, $C$1), $C$2, $A9),祝日マスタ!$A:$B,2,FALSE),""))</f>
        <v/>
      </c>
      <c r="D9" s="82"/>
      <c r="E9" s="22"/>
      <c r="F9" s="23"/>
      <c r="G9" s="23"/>
      <c r="H9" s="23"/>
      <c r="I9" s="23"/>
      <c r="J9" s="13"/>
      <c r="K9" s="13"/>
      <c r="L9" s="13"/>
      <c r="M9" s="13"/>
      <c r="N9" s="13"/>
      <c r="O9" s="13"/>
      <c r="P9" s="13"/>
      <c r="Q9" s="13"/>
    </row>
    <row r="10" spans="1:17" ht="30" customHeight="1" outlineLevel="1">
      <c r="A10" s="16">
        <f t="shared" si="0"/>
        <v>4</v>
      </c>
      <c r="B10" s="17" t="str">
        <f>IF($A10="","",IF(COUNTIF(祝日マスタ!$A:$A, DATE(IF($C$2&lt;=3, $C$1+1, $C$1), $C$2, $A10)),"祝",TEXT(DATE(IF($C$2&lt;=3, $C$1+1, $C$1), $C$2, $A10), "aaa")))</f>
        <v>土</v>
      </c>
      <c r="C10" s="61" t="str">
        <f>IF($A10="","",IFERROR(VLOOKUP(DATE(IF($C$2&lt;=3, $C$1+1, $C$1), $C$2, $A10),祝日マスタ!$A:$B,2,FALSE),""))</f>
        <v/>
      </c>
      <c r="D10" s="79"/>
      <c r="E10" s="22"/>
      <c r="F10" s="25"/>
      <c r="G10" s="25"/>
      <c r="H10" s="25"/>
      <c r="I10" s="23"/>
      <c r="J10" s="13"/>
      <c r="K10" s="13"/>
      <c r="L10" s="13"/>
      <c r="M10" s="13"/>
      <c r="N10" s="13"/>
      <c r="O10" s="13"/>
      <c r="P10" s="13"/>
      <c r="Q10" s="13"/>
    </row>
    <row r="11" spans="1:17" ht="30" customHeight="1" outlineLevel="1">
      <c r="A11" s="16">
        <f t="shared" si="0"/>
        <v>5</v>
      </c>
      <c r="B11" s="17" t="str">
        <f>IF($A11="","",IF(COUNTIF(祝日マスタ!$A:$A, DATE(IF($C$2&lt;=3, $C$1+1, $C$1), $C$2, $A11)),"祝",TEXT(DATE(IF($C$2&lt;=3, $C$1+1, $C$1), $C$2, $A11), "aaa")))</f>
        <v>日</v>
      </c>
      <c r="C11" s="61" t="str">
        <f>IF($A11="","",IFERROR(VLOOKUP(DATE(IF($C$2&lt;=3, $C$1+1, $C$1), $C$2, $A11),祝日マスタ!$A:$B,2,FALSE),""))</f>
        <v/>
      </c>
      <c r="D11" s="82"/>
      <c r="E11" s="22"/>
      <c r="F11" s="26"/>
      <c r="G11" s="26"/>
      <c r="H11" s="26"/>
      <c r="I11" s="27"/>
      <c r="J11" s="13"/>
      <c r="K11" s="13"/>
      <c r="L11" s="13"/>
      <c r="M11" s="13"/>
      <c r="N11" s="13"/>
      <c r="O11" s="13"/>
      <c r="P11" s="13"/>
      <c r="Q11" s="13"/>
    </row>
    <row r="12" spans="1:17" ht="30" customHeight="1" outlineLevel="1">
      <c r="A12" s="16">
        <f t="shared" si="0"/>
        <v>6</v>
      </c>
      <c r="B12" s="17" t="str">
        <f>IF($A12="","",IF(COUNTIF(祝日マスタ!$A:$A, DATE(IF($C$2&lt;=3, $C$1+1, $C$1), $C$2, $A12)),"祝",TEXT(DATE(IF($C$2&lt;=3, $C$1+1, $C$1), $C$2, $A12), "aaa")))</f>
        <v>月</v>
      </c>
      <c r="C12" s="61" t="str">
        <f>IF($A12="","",IFERROR(VLOOKUP(DATE(IF($C$2&lt;=3, $C$1+1, $C$1), $C$2, $A12),祝日マスタ!$A:$B,2,FALSE),""))</f>
        <v/>
      </c>
      <c r="D12" s="79"/>
      <c r="E12" s="22"/>
      <c r="F12" s="28"/>
      <c r="G12" s="28"/>
      <c r="H12" s="28"/>
      <c r="I12" s="27"/>
      <c r="J12" s="13"/>
      <c r="K12" s="13"/>
      <c r="L12" s="13"/>
      <c r="M12" s="13"/>
      <c r="N12" s="13"/>
      <c r="O12" s="13"/>
      <c r="P12" s="13"/>
      <c r="Q12" s="13"/>
    </row>
    <row r="13" spans="1:17" ht="30" customHeight="1" outlineLevel="1">
      <c r="A13" s="16">
        <f t="shared" si="0"/>
        <v>7</v>
      </c>
      <c r="B13" s="17" t="str">
        <f>IF($A13="","",IF(COUNTIF(祝日マスタ!$A:$A, DATE(IF($C$2&lt;=3, $C$1+1, $C$1), $C$2, $A13)),"祝",TEXT(DATE(IF($C$2&lt;=3, $C$1+1, $C$1), $C$2, $A13), "aaa")))</f>
        <v>火</v>
      </c>
      <c r="C13" s="61" t="str">
        <f>IF($A13="","",IFERROR(VLOOKUP(DATE(IF($C$2&lt;=3, $C$1+1, $C$1), $C$2, $A13),祝日マスタ!$A:$B,2,FALSE),""))</f>
        <v/>
      </c>
      <c r="D13" s="82"/>
      <c r="E13" s="22"/>
      <c r="F13" s="29"/>
      <c r="G13" s="29"/>
      <c r="H13" s="29"/>
      <c r="I13" s="27"/>
      <c r="J13" s="13"/>
      <c r="K13" s="13"/>
      <c r="L13" s="13"/>
      <c r="M13" s="13"/>
      <c r="N13" s="13"/>
      <c r="O13" s="13"/>
      <c r="P13" s="13"/>
      <c r="Q13" s="13"/>
    </row>
    <row r="14" spans="1:17" ht="37.5" customHeight="1" outlineLevel="1">
      <c r="A14" s="16">
        <f t="shared" si="0"/>
        <v>8</v>
      </c>
      <c r="B14" s="17" t="str">
        <f>IF($A14="","",IF(COUNTIF(祝日マスタ!$A:$A, DATE(IF($C$2&lt;=3, $C$1+1, $C$1), $C$2, $A14)),"祝",TEXT(DATE(IF($C$2&lt;=3, $C$1+1, $C$1), $C$2, $A14), "aaa")))</f>
        <v>水</v>
      </c>
      <c r="C14" s="61" t="str">
        <f>IF($A14="","",IFERROR(VLOOKUP(DATE(IF($C$2&lt;=3, $C$1+1, $C$1), $C$2, $A14),祝日マスタ!$A:$B,2,FALSE),""))</f>
        <v/>
      </c>
      <c r="D14" s="79"/>
      <c r="E14" s="22"/>
      <c r="F14" s="23"/>
      <c r="G14" s="23"/>
      <c r="H14" s="23"/>
      <c r="I14" s="27"/>
      <c r="J14" s="13"/>
      <c r="K14" s="13"/>
      <c r="L14" s="13"/>
      <c r="M14" s="13"/>
      <c r="N14" s="13"/>
      <c r="O14" s="13"/>
      <c r="P14" s="13"/>
      <c r="Q14" s="13"/>
    </row>
    <row r="15" spans="1:17" ht="30" customHeight="1" outlineLevel="1">
      <c r="A15" s="16">
        <f t="shared" si="0"/>
        <v>9</v>
      </c>
      <c r="B15" s="17" t="str">
        <f>IF($A15="","",IF(COUNTIF(祝日マスタ!$A:$A, DATE(IF($C$2&lt;=3, $C$1+1, $C$1), $C$2, $A15)),"祝",TEXT(DATE(IF($C$2&lt;=3, $C$1+1, $C$1), $C$2, $A15), "aaa")))</f>
        <v>木</v>
      </c>
      <c r="C15" s="61" t="str">
        <f>IF($A15="","",IFERROR(VLOOKUP(DATE(IF($C$2&lt;=3, $C$1+1, $C$1), $C$2, $A15),祝日マスタ!$A:$B,2,FALSE),""))</f>
        <v/>
      </c>
      <c r="D15" s="82"/>
      <c r="E15" s="22"/>
      <c r="F15" s="23"/>
      <c r="G15" s="23"/>
      <c r="H15" s="23"/>
      <c r="I15" s="27"/>
      <c r="J15" s="13"/>
      <c r="K15" s="13"/>
      <c r="L15" s="13"/>
      <c r="M15" s="13"/>
      <c r="N15" s="13"/>
      <c r="O15" s="13"/>
      <c r="P15" s="13"/>
      <c r="Q15" s="13"/>
    </row>
    <row r="16" spans="1:17" ht="30" customHeight="1" outlineLevel="1">
      <c r="A16" s="16">
        <f t="shared" si="0"/>
        <v>10</v>
      </c>
      <c r="B16" s="17" t="str">
        <f>IF($A16="","",IF(COUNTIF(祝日マスタ!$A:$A, DATE(IF($C$2&lt;=3, $C$1+1, $C$1), $C$2, $A16)),"祝",TEXT(DATE(IF($C$2&lt;=3, $C$1+1, $C$1), $C$2, $A16), "aaa")))</f>
        <v>金</v>
      </c>
      <c r="C16" s="61" t="str">
        <f>IF($A16="","",IFERROR(VLOOKUP(DATE(IF($C$2&lt;=3, $C$1+1, $C$1), $C$2, $A16),祝日マスタ!$A:$B,2,FALSE),""))</f>
        <v/>
      </c>
      <c r="D16" s="79"/>
      <c r="E16" s="22"/>
      <c r="F16" s="23"/>
      <c r="G16" s="23"/>
      <c r="H16" s="23"/>
      <c r="I16" s="27"/>
      <c r="J16" s="13"/>
      <c r="K16" s="13"/>
      <c r="L16" s="13"/>
      <c r="M16" s="13"/>
      <c r="N16" s="13"/>
      <c r="O16" s="13"/>
      <c r="P16" s="13"/>
      <c r="Q16" s="13"/>
    </row>
    <row r="17" spans="1:17" ht="30" customHeight="1" outlineLevel="1">
      <c r="A17" s="16">
        <f t="shared" si="0"/>
        <v>11</v>
      </c>
      <c r="B17" s="17" t="str">
        <f>IF($A17="","",IF(COUNTIF(祝日マスタ!$A:$A, DATE(IF($C$2&lt;=3, $C$1+1, $C$1), $C$2, $A17)),"祝",TEXT(DATE(IF($C$2&lt;=3, $C$1+1, $C$1), $C$2, $A17), "aaa")))</f>
        <v>土</v>
      </c>
      <c r="C17" s="61" t="str">
        <f>IF($A17="","",IFERROR(VLOOKUP(DATE(IF($C$2&lt;=3, $C$1+1, $C$1), $C$2, $A17),祝日マスタ!$A:$B,2,FALSE),""))</f>
        <v/>
      </c>
      <c r="D17" s="82"/>
      <c r="E17" s="22"/>
      <c r="F17" s="23"/>
      <c r="G17" s="23"/>
      <c r="H17" s="23"/>
      <c r="I17" s="27"/>
      <c r="J17" s="13"/>
      <c r="K17" s="13"/>
      <c r="L17" s="13"/>
      <c r="M17" s="13"/>
      <c r="N17" s="13"/>
      <c r="O17" s="13"/>
      <c r="P17" s="13"/>
      <c r="Q17" s="13"/>
    </row>
    <row r="18" spans="1:17" ht="30" customHeight="1" outlineLevel="1">
      <c r="A18" s="16">
        <f t="shared" si="0"/>
        <v>12</v>
      </c>
      <c r="B18" s="17" t="str">
        <f>IF($A18="","",IF(COUNTIF(祝日マスタ!$A:$A, DATE(IF($C$2&lt;=3, $C$1+1, $C$1), $C$2, $A18)),"祝",TEXT(DATE(IF($C$2&lt;=3, $C$1+1, $C$1), $C$2, $A18), "aaa")))</f>
        <v>日</v>
      </c>
      <c r="C18" s="61" t="str">
        <f>IF($A18="","",IFERROR(VLOOKUP(DATE(IF($C$2&lt;=3, $C$1+1, $C$1), $C$2, $A18),祝日マスタ!$A:$B,2,FALSE),""))</f>
        <v/>
      </c>
      <c r="D18" s="79"/>
      <c r="E18" s="22"/>
      <c r="F18" s="23"/>
      <c r="G18" s="23"/>
      <c r="H18" s="23"/>
      <c r="I18" s="27"/>
      <c r="J18" s="13"/>
      <c r="K18" s="13"/>
      <c r="L18" s="13"/>
      <c r="M18" s="13"/>
      <c r="N18" s="13"/>
      <c r="O18" s="13"/>
      <c r="P18" s="13"/>
      <c r="Q18" s="13"/>
    </row>
    <row r="19" spans="1:17" ht="30" customHeight="1" outlineLevel="1">
      <c r="A19" s="16">
        <f t="shared" si="0"/>
        <v>13</v>
      </c>
      <c r="B19" s="17" t="str">
        <f>IF($A19="","",IF(COUNTIF(祝日マスタ!$A:$A, DATE(IF($C$2&lt;=3, $C$1+1, $C$1), $C$2, $A19)),"祝",TEXT(DATE(IF($C$2&lt;=3, $C$1+1, $C$1), $C$2, $A19), "aaa")))</f>
        <v>月</v>
      </c>
      <c r="C19" s="61" t="str">
        <f>IF($A19="","",IFERROR(VLOOKUP(DATE(IF($C$2&lt;=3, $C$1+1, $C$1), $C$2, $A19),祝日マスタ!$A:$B,2,FALSE),""))</f>
        <v/>
      </c>
      <c r="D19" s="82"/>
      <c r="E19" s="22"/>
      <c r="F19" s="23"/>
      <c r="G19" s="23"/>
      <c r="H19" s="23"/>
      <c r="I19" s="27"/>
      <c r="J19" s="13"/>
      <c r="K19" s="13"/>
      <c r="L19" s="13"/>
      <c r="M19" s="13"/>
      <c r="N19" s="13"/>
      <c r="O19" s="13"/>
      <c r="P19" s="13"/>
      <c r="Q19" s="13"/>
    </row>
    <row r="20" spans="1:17" ht="30" customHeight="1" outlineLevel="1">
      <c r="A20" s="16">
        <f t="shared" si="0"/>
        <v>14</v>
      </c>
      <c r="B20" s="17" t="str">
        <f>IF($A20="","",IF(COUNTIF(祝日マスタ!$A:$A, DATE(IF($C$2&lt;=3, $C$1+1, $C$1), $C$2, $A20)),"祝",TEXT(DATE(IF($C$2&lt;=3, $C$1+1, $C$1), $C$2, $A20), "aaa")))</f>
        <v>火</v>
      </c>
      <c r="C20" s="61" t="str">
        <f>IF($A20="","",IFERROR(VLOOKUP(DATE(IF($C$2&lt;=3, $C$1+1, $C$1), $C$2, $A20),祝日マスタ!$A:$B,2,FALSE),""))</f>
        <v/>
      </c>
      <c r="D20" s="79"/>
      <c r="E20" s="30"/>
      <c r="F20" s="23"/>
      <c r="G20" s="23"/>
      <c r="H20" s="23"/>
      <c r="I20" s="27"/>
      <c r="J20" s="13"/>
      <c r="K20" s="13"/>
      <c r="L20" s="13"/>
      <c r="M20" s="13"/>
      <c r="N20" s="13"/>
      <c r="O20" s="13"/>
      <c r="P20" s="13"/>
      <c r="Q20" s="13"/>
    </row>
    <row r="21" spans="1:17" ht="38.25" customHeight="1" outlineLevel="1">
      <c r="A21" s="16">
        <f t="shared" si="0"/>
        <v>15</v>
      </c>
      <c r="B21" s="17" t="str">
        <f>IF($A21="","",IF(COUNTIF(祝日マスタ!$A:$A, DATE(IF($C$2&lt;=3, $C$1+1, $C$1), $C$2, $A21)),"祝",TEXT(DATE(IF($C$2&lt;=3, $C$1+1, $C$1), $C$2, $A21), "aaa")))</f>
        <v>水</v>
      </c>
      <c r="C21" s="61" t="str">
        <f>IF($A21="","",IFERROR(VLOOKUP(DATE(IF($C$2&lt;=3, $C$1+1, $C$1), $C$2, $A21),祝日マスタ!$A:$B,2,FALSE),""))</f>
        <v/>
      </c>
      <c r="D21" s="82"/>
      <c r="E21" s="22"/>
      <c r="F21" s="23"/>
      <c r="G21" s="23"/>
      <c r="H21" s="23"/>
      <c r="I21" s="27"/>
      <c r="J21" s="13"/>
      <c r="K21" s="13"/>
      <c r="L21" s="13"/>
      <c r="M21" s="13"/>
      <c r="N21" s="13"/>
      <c r="O21" s="13"/>
      <c r="P21" s="13"/>
      <c r="Q21" s="13"/>
    </row>
    <row r="22" spans="1:17" ht="30" customHeight="1" outlineLevel="1">
      <c r="A22" s="16">
        <f t="shared" si="0"/>
        <v>16</v>
      </c>
      <c r="B22" s="17" t="str">
        <f>IF($A22="","",IF(COUNTIF(祝日マスタ!$A:$A, DATE(IF($C$2&lt;=3, $C$1+1, $C$1), $C$2, $A22)),"祝",TEXT(DATE(IF($C$2&lt;=3, $C$1+1, $C$1), $C$2, $A22), "aaa")))</f>
        <v>木</v>
      </c>
      <c r="C22" s="61" t="str">
        <f>IF($A22="","",IFERROR(VLOOKUP(DATE(IF($C$2&lt;=3, $C$1+1, $C$1), $C$2, $A22),祝日マスタ!$A:$B,2,FALSE),""))</f>
        <v/>
      </c>
      <c r="D22" s="79"/>
      <c r="E22" s="22"/>
      <c r="F22" s="31"/>
      <c r="G22" s="31"/>
      <c r="H22" s="31"/>
      <c r="I22" s="27"/>
      <c r="J22" s="13"/>
      <c r="K22" s="13"/>
      <c r="L22" s="13"/>
      <c r="M22" s="13"/>
      <c r="N22" s="13"/>
      <c r="O22" s="13"/>
      <c r="P22" s="13"/>
      <c r="Q22" s="13"/>
    </row>
    <row r="23" spans="1:17" ht="30" customHeight="1" outlineLevel="1">
      <c r="A23" s="16">
        <f t="shared" si="0"/>
        <v>17</v>
      </c>
      <c r="B23" s="17" t="str">
        <f>IF($A23="","",IF(COUNTIF(祝日マスタ!$A:$A, DATE(IF($C$2&lt;=3, $C$1+1, $C$1), $C$2, $A23)),"祝",TEXT(DATE(IF($C$2&lt;=3, $C$1+1, $C$1), $C$2, $A23), "aaa")))</f>
        <v>金</v>
      </c>
      <c r="C23" s="61" t="str">
        <f>IF($A23="","",IFERROR(VLOOKUP(DATE(IF($C$2&lt;=3, $C$1+1, $C$1), $C$2, $A23),祝日マスタ!$A:$B,2,FALSE),""))</f>
        <v/>
      </c>
      <c r="D23" s="82"/>
      <c r="E23" s="22"/>
      <c r="F23" s="31"/>
      <c r="G23" s="31"/>
      <c r="H23" s="31"/>
      <c r="I23" s="27"/>
      <c r="J23" s="13"/>
      <c r="K23" s="13"/>
      <c r="L23" s="13"/>
      <c r="M23" s="13"/>
      <c r="N23" s="13"/>
      <c r="O23" s="13"/>
      <c r="P23" s="13"/>
      <c r="Q23" s="13"/>
    </row>
    <row r="24" spans="1:17" ht="30" customHeight="1" outlineLevel="1">
      <c r="A24" s="16">
        <f t="shared" si="0"/>
        <v>18</v>
      </c>
      <c r="B24" s="17" t="str">
        <f>IF($A24="","",IF(COUNTIF(祝日マスタ!$A:$A, DATE(IF($C$2&lt;=3, $C$1+1, $C$1), $C$2, $A24)),"祝",TEXT(DATE(IF($C$2&lt;=3, $C$1+1, $C$1), $C$2, $A24), "aaa")))</f>
        <v>土</v>
      </c>
      <c r="C24" s="61" t="str">
        <f>IF($A24="","",IFERROR(VLOOKUP(DATE(IF($C$2&lt;=3, $C$1+1, $C$1), $C$2, $A24),祝日マスタ!$A:$B,2,FALSE),""))</f>
        <v/>
      </c>
      <c r="D24" s="79"/>
      <c r="E24" s="22"/>
      <c r="F24" s="23"/>
      <c r="G24" s="23"/>
      <c r="H24" s="23"/>
      <c r="I24" s="27"/>
      <c r="J24" s="13"/>
      <c r="K24" s="13"/>
      <c r="L24" s="13"/>
      <c r="M24" s="13"/>
      <c r="N24" s="13"/>
      <c r="O24" s="13"/>
      <c r="P24" s="13"/>
      <c r="Q24" s="13"/>
    </row>
    <row r="25" spans="1:17" ht="30" customHeight="1" outlineLevel="1">
      <c r="A25" s="16">
        <f t="shared" si="0"/>
        <v>19</v>
      </c>
      <c r="B25" s="17" t="str">
        <f>IF($A25="","",IF(COUNTIF(祝日マスタ!$A:$A, DATE(IF($C$2&lt;=3, $C$1+1, $C$1), $C$2, $A25)),"祝",TEXT(DATE(IF($C$2&lt;=3, $C$1+1, $C$1), $C$2, $A25), "aaa")))</f>
        <v>日</v>
      </c>
      <c r="C25" s="61" t="str">
        <f>IF($A25="","",IFERROR(VLOOKUP(DATE(IF($C$2&lt;=3, $C$1+1, $C$1), $C$2, $A25),祝日マスタ!$A:$B,2,FALSE),""))</f>
        <v/>
      </c>
      <c r="D25" s="82"/>
      <c r="E25" s="22"/>
      <c r="F25" s="23"/>
      <c r="G25" s="23"/>
      <c r="H25" s="23"/>
      <c r="I25" s="27"/>
      <c r="J25" s="13"/>
      <c r="K25" s="13"/>
      <c r="L25" s="13"/>
      <c r="M25" s="13"/>
      <c r="N25" s="13"/>
      <c r="O25" s="13"/>
      <c r="P25" s="13"/>
      <c r="Q25" s="13"/>
    </row>
    <row r="26" spans="1:17" ht="30" customHeight="1" outlineLevel="1">
      <c r="A26" s="16">
        <f t="shared" si="0"/>
        <v>20</v>
      </c>
      <c r="B26" s="17" t="str">
        <f>IF($A26="","",IF(COUNTIF(祝日マスタ!$A:$A, DATE(IF($C$2&lt;=3, $C$1+1, $C$1), $C$2, $A26)),"祝",TEXT(DATE(IF($C$2&lt;=3, $C$1+1, $C$1), $C$2, $A26), "aaa")))</f>
        <v>月</v>
      </c>
      <c r="C26" s="61" t="str">
        <f>IF($A26="","",IFERROR(VLOOKUP(DATE(IF($C$2&lt;=3, $C$1+1, $C$1), $C$2, $A26),祝日マスタ!$A:$B,2,FALSE),""))</f>
        <v/>
      </c>
      <c r="D26" s="79"/>
      <c r="E26" s="22"/>
      <c r="F26" s="25"/>
      <c r="G26" s="25"/>
      <c r="H26" s="25"/>
      <c r="I26" s="27"/>
      <c r="J26" s="13"/>
      <c r="K26" s="13"/>
      <c r="L26" s="13"/>
      <c r="M26" s="13"/>
      <c r="N26" s="13"/>
      <c r="O26" s="13"/>
      <c r="P26" s="13"/>
      <c r="Q26" s="13"/>
    </row>
    <row r="27" spans="1:17" ht="30" customHeight="1" outlineLevel="1">
      <c r="A27" s="16">
        <f t="shared" si="0"/>
        <v>21</v>
      </c>
      <c r="B27" s="17" t="str">
        <f>IF($A27="","",IF(COUNTIF(祝日マスタ!$A:$A, DATE(IF($C$2&lt;=3, $C$1+1, $C$1), $C$2, $A27)),"祝",TEXT(DATE(IF($C$2&lt;=3, $C$1+1, $C$1), $C$2, $A27), "aaa")))</f>
        <v>火</v>
      </c>
      <c r="C27" s="61" t="str">
        <f>IF($A27="","",IFERROR(VLOOKUP(DATE(IF($C$2&lt;=3, $C$1+1, $C$1), $C$2, $A27),祝日マスタ!$A:$B,2,FALSE),""))</f>
        <v/>
      </c>
      <c r="D27" s="82"/>
      <c r="E27" s="22"/>
      <c r="F27" s="23"/>
      <c r="G27" s="23"/>
      <c r="H27" s="23"/>
      <c r="I27" s="27"/>
      <c r="J27" s="13"/>
      <c r="K27" s="13"/>
      <c r="L27" s="13"/>
      <c r="M27" s="13"/>
      <c r="N27" s="13"/>
      <c r="O27" s="13"/>
      <c r="P27" s="13"/>
      <c r="Q27" s="13"/>
    </row>
    <row r="28" spans="1:17" ht="30" customHeight="1" outlineLevel="1">
      <c r="A28" s="16">
        <f t="shared" si="0"/>
        <v>22</v>
      </c>
      <c r="B28" s="17" t="str">
        <f>IF($A28="","",IF(COUNTIF(祝日マスタ!$A:$A, DATE(IF($C$2&lt;=3, $C$1+1, $C$1), $C$2, $A28)),"祝",TEXT(DATE(IF($C$2&lt;=3, $C$1+1, $C$1), $C$2, $A28), "aaa")))</f>
        <v>水</v>
      </c>
      <c r="C28" s="61" t="str">
        <f>IF($A28="","",IFERROR(VLOOKUP(DATE(IF($C$2&lt;=3, $C$1+1, $C$1), $C$2, $A28),祝日マスタ!$A:$B,2,FALSE),""))</f>
        <v/>
      </c>
      <c r="D28" s="79"/>
      <c r="E28" s="22"/>
      <c r="F28" s="23"/>
      <c r="G28" s="23"/>
      <c r="H28" s="23"/>
      <c r="I28" s="27"/>
      <c r="J28" s="13"/>
      <c r="K28" s="13"/>
      <c r="L28" s="13"/>
      <c r="M28" s="13"/>
      <c r="N28" s="13"/>
      <c r="O28" s="13"/>
      <c r="P28" s="13"/>
      <c r="Q28" s="13"/>
    </row>
    <row r="29" spans="1:17" ht="30" customHeight="1" outlineLevel="1">
      <c r="A29" s="16">
        <f t="shared" si="0"/>
        <v>23</v>
      </c>
      <c r="B29" s="17" t="str">
        <f>IF($A29="","",IF(COUNTIF(祝日マスタ!$A:$A, DATE(IF($C$2&lt;=3, $C$1+1, $C$1), $C$2, $A29)),"祝",TEXT(DATE(IF($C$2&lt;=3, $C$1+1, $C$1), $C$2, $A29), "aaa")))</f>
        <v>木</v>
      </c>
      <c r="C29" s="61" t="str">
        <f>IF($A29="","",IFERROR(VLOOKUP(DATE(IF($C$2&lt;=3, $C$1+1, $C$1), $C$2, $A29),祝日マスタ!$A:$B,2,FALSE),""))</f>
        <v/>
      </c>
      <c r="D29" s="82"/>
      <c r="E29" s="22"/>
      <c r="F29" s="31"/>
      <c r="G29" s="31"/>
      <c r="H29" s="31"/>
      <c r="I29" s="27"/>
      <c r="J29" s="13"/>
      <c r="K29" s="13"/>
      <c r="L29" s="13"/>
      <c r="M29" s="13"/>
      <c r="N29" s="13"/>
      <c r="O29" s="13"/>
      <c r="P29" s="13"/>
      <c r="Q29" s="13"/>
    </row>
    <row r="30" spans="1:17" ht="30" customHeight="1" outlineLevel="1">
      <c r="A30" s="16">
        <f t="shared" si="0"/>
        <v>24</v>
      </c>
      <c r="B30" s="17" t="str">
        <f>IF($A30="","",IF(COUNTIF(祝日マスタ!$A:$A, DATE(IF($C$2&lt;=3, $C$1+1, $C$1), $C$2, $A30)),"祝",TEXT(DATE(IF($C$2&lt;=3, $C$1+1, $C$1), $C$2, $A30), "aaa")))</f>
        <v>金</v>
      </c>
      <c r="C30" s="61" t="str">
        <f>IF($A30="","",IFERROR(VLOOKUP(DATE(IF($C$2&lt;=3, $C$1+1, $C$1), $C$2, $A30),祝日マスタ!$A:$B,2,FALSE),""))</f>
        <v/>
      </c>
      <c r="D30" s="79"/>
      <c r="E30" s="22"/>
      <c r="F30" s="23"/>
      <c r="G30" s="23"/>
      <c r="H30" s="23"/>
      <c r="I30" s="27"/>
      <c r="J30" s="13"/>
      <c r="K30" s="13"/>
      <c r="L30" s="13"/>
      <c r="M30" s="13"/>
      <c r="N30" s="13"/>
      <c r="O30" s="13"/>
      <c r="P30" s="13"/>
      <c r="Q30" s="13"/>
    </row>
    <row r="31" spans="1:17" ht="30" customHeight="1" outlineLevel="1">
      <c r="A31" s="16">
        <f t="shared" si="0"/>
        <v>25</v>
      </c>
      <c r="B31" s="17" t="str">
        <f>IF($A31="","",IF(COUNTIF(祝日マスタ!$A:$A, DATE(IF($C$2&lt;=3, $C$1+1, $C$1), $C$2, $A31)),"祝",TEXT(DATE(IF($C$2&lt;=3, $C$1+1, $C$1), $C$2, $A31), "aaa")))</f>
        <v>土</v>
      </c>
      <c r="C31" s="61" t="str">
        <f>IF($A31="","",IFERROR(VLOOKUP(DATE(IF($C$2&lt;=3, $C$1+1, $C$1), $C$2, $A31),祝日マスタ!$A:$B,2,FALSE),""))</f>
        <v/>
      </c>
      <c r="D31" s="82"/>
      <c r="E31" s="22"/>
      <c r="F31" s="23"/>
      <c r="G31" s="23"/>
      <c r="H31" s="23"/>
      <c r="I31" s="27"/>
      <c r="J31" s="13"/>
      <c r="K31" s="13"/>
      <c r="L31" s="13"/>
      <c r="M31" s="13"/>
      <c r="N31" s="13"/>
      <c r="O31" s="13"/>
      <c r="P31" s="13"/>
      <c r="Q31" s="13"/>
    </row>
    <row r="32" spans="1:17" ht="30" customHeight="1" outlineLevel="1">
      <c r="A32" s="16">
        <f t="shared" si="0"/>
        <v>26</v>
      </c>
      <c r="B32" s="17" t="str">
        <f>IF($A32="","",IF(COUNTIF(祝日マスタ!$A:$A, DATE(IF($C$2&lt;=3, $C$1+1, $C$1), $C$2, $A32)),"祝",TEXT(DATE(IF($C$2&lt;=3, $C$1+1, $C$1), $C$2, $A32), "aaa")))</f>
        <v>日</v>
      </c>
      <c r="C32" s="61" t="str">
        <f>IF($A32="","",IFERROR(VLOOKUP(DATE(IF($C$2&lt;=3, $C$1+1, $C$1), $C$2, $A32),祝日マスタ!$A:$B,2,FALSE),""))</f>
        <v/>
      </c>
      <c r="D32" s="79"/>
      <c r="E32" s="22"/>
      <c r="F32" s="23"/>
      <c r="G32" s="23"/>
      <c r="H32" s="23"/>
      <c r="I32" s="27"/>
      <c r="J32" s="13"/>
      <c r="K32" s="13"/>
      <c r="L32" s="13"/>
      <c r="M32" s="13"/>
      <c r="N32" s="13"/>
      <c r="O32" s="13"/>
      <c r="P32" s="13"/>
      <c r="Q32" s="13"/>
    </row>
    <row r="33" spans="1:17" ht="30" customHeight="1" outlineLevel="1">
      <c r="A33" s="16">
        <f t="shared" si="0"/>
        <v>27</v>
      </c>
      <c r="B33" s="17" t="str">
        <f>IF($A33="","",IF(COUNTIF(祝日マスタ!$A:$A, DATE(IF($C$2&lt;=3, $C$1+1, $C$1), $C$2, $A33)),"祝",TEXT(DATE(IF($C$2&lt;=3, $C$1+1, $C$1), $C$2, $A33), "aaa")))</f>
        <v>月</v>
      </c>
      <c r="C33" s="61" t="str">
        <f>IF($A33="","",IFERROR(VLOOKUP(DATE(IF($C$2&lt;=3, $C$1+1, $C$1), $C$2, $A33),祝日マスタ!$A:$B,2,FALSE),""))</f>
        <v/>
      </c>
      <c r="D33" s="82"/>
      <c r="E33" s="22"/>
      <c r="F33" s="23"/>
      <c r="G33" s="23"/>
      <c r="H33" s="23"/>
      <c r="I33" s="27"/>
      <c r="J33" s="13"/>
      <c r="K33" s="13"/>
      <c r="L33" s="13"/>
      <c r="M33" s="13"/>
      <c r="N33" s="13"/>
      <c r="O33" s="13"/>
      <c r="P33" s="13"/>
      <c r="Q33" s="13"/>
    </row>
    <row r="34" spans="1:17" ht="30" customHeight="1" outlineLevel="1">
      <c r="A34" s="16">
        <f t="shared" si="0"/>
        <v>28</v>
      </c>
      <c r="B34" s="17" t="str">
        <f>IF($A34="","",IF(COUNTIF(祝日マスタ!$A:$A, DATE(IF($C$2&lt;=3, $C$1+1, $C$1), $C$2, $A34)),"祝",TEXT(DATE(IF($C$2&lt;=3, $C$1+1, $C$1), $C$2, $A34), "aaa")))</f>
        <v>火</v>
      </c>
      <c r="C34" s="61" t="str">
        <f>IF($A34="","",IFERROR(VLOOKUP(DATE(IF($C$2&lt;=3, $C$1+1, $C$1), $C$2, $A34),祝日マスタ!$A:$B,2,FALSE),""))</f>
        <v/>
      </c>
      <c r="D34" s="79"/>
      <c r="E34" s="22"/>
      <c r="F34" s="29"/>
      <c r="G34" s="29"/>
      <c r="H34" s="29"/>
      <c r="I34" s="27"/>
      <c r="J34" s="13"/>
      <c r="K34" s="13"/>
      <c r="L34" s="13"/>
      <c r="M34" s="13"/>
      <c r="N34" s="13"/>
      <c r="O34" s="13"/>
      <c r="P34" s="13"/>
      <c r="Q34" s="13"/>
    </row>
    <row r="35" spans="1:17" ht="30" customHeight="1" outlineLevel="1">
      <c r="A35" s="16">
        <f t="shared" si="0"/>
        <v>29</v>
      </c>
      <c r="B35" s="17" t="str">
        <f>IF($A35="","",IF(COUNTIF(祝日マスタ!$A:$A, DATE(IF($C$2&lt;=3, $C$1+1, $C$1), $C$2, $A35)),"祝",TEXT(DATE(IF($C$2&lt;=3, $C$1+1, $C$1), $C$2, $A35), "aaa")))</f>
        <v>祝</v>
      </c>
      <c r="C35" s="61" t="str">
        <f>IF($A35="","",IFERROR(VLOOKUP(DATE(IF($C$2&lt;=3, $C$1+1, $C$1), $C$2, $A35),祝日マスタ!$A:$B,2,FALSE),""))</f>
        <v>昭和の日</v>
      </c>
      <c r="D35" s="82"/>
      <c r="E35" s="22"/>
      <c r="F35" s="25"/>
      <c r="G35" s="25"/>
      <c r="H35" s="25"/>
      <c r="I35" s="27"/>
      <c r="J35" s="13"/>
      <c r="K35" s="13"/>
      <c r="L35" s="13"/>
      <c r="M35" s="13"/>
      <c r="N35" s="13"/>
      <c r="O35" s="13"/>
      <c r="P35" s="13"/>
      <c r="Q35" s="13"/>
    </row>
    <row r="36" spans="1:17" ht="30" customHeight="1" outlineLevel="1">
      <c r="A36" s="16">
        <f t="shared" si="0"/>
        <v>30</v>
      </c>
      <c r="B36" s="17" t="str">
        <f>IF($A36="","",IF(COUNTIF(祝日マスタ!$A:$A, DATE(IF($C$2&lt;=3, $C$1+1, $C$1), $C$2, $A36)),"祝",TEXT(DATE(IF($C$2&lt;=3, $C$1+1, $C$1), $C$2, $A36), "aaa")))</f>
        <v>木</v>
      </c>
      <c r="C36" s="61" t="str">
        <f>IF($A36="","",IFERROR(VLOOKUP(DATE(IF($C$2&lt;=3, $C$1+1, $C$1), $C$2, $A36),祝日マスタ!$A:$B,2,FALSE),""))</f>
        <v/>
      </c>
      <c r="D36" s="79"/>
      <c r="E36" s="22"/>
      <c r="F36" s="25"/>
      <c r="G36" s="25"/>
      <c r="H36" s="25"/>
      <c r="I36" s="27"/>
      <c r="J36" s="13"/>
      <c r="K36" s="13"/>
      <c r="L36" s="13"/>
      <c r="M36" s="13"/>
      <c r="N36" s="13"/>
      <c r="O36" s="13"/>
      <c r="P36" s="13"/>
      <c r="Q36" s="13"/>
    </row>
    <row r="37" spans="1:17" ht="30" customHeight="1" outlineLevel="1">
      <c r="A37" s="53" t="str">
        <f t="shared" si="0"/>
        <v/>
      </c>
      <c r="B37" s="54" t="str">
        <f>IF($A37="","",IF(COUNTIF(祝日マスタ!$A:$A, DATE(IF($C$2&lt;=3, $C$1+1, $C$1), $C$2, $A37)),"祝",TEXT(DATE(IF($C$2&lt;=3, $C$1+1, $C$1), $C$2, $A37), "aaa")))</f>
        <v/>
      </c>
      <c r="C37" s="61" t="str">
        <f>IF($A37="","",IFERROR(VLOOKUP(DATE(IF($C$2&lt;=3, $C$1+1, $C$1), $C$2, $A37),祝日マスタ!$A:$B,2,FALSE),""))</f>
        <v/>
      </c>
      <c r="D37" s="78"/>
      <c r="E37" s="32"/>
      <c r="F37" s="57"/>
      <c r="G37" s="57"/>
      <c r="H37" s="57"/>
      <c r="I37" s="58"/>
      <c r="J37" s="13"/>
      <c r="K37" s="13"/>
      <c r="L37" s="13"/>
      <c r="M37" s="13"/>
      <c r="N37" s="13"/>
      <c r="O37" s="13"/>
      <c r="P37" s="13"/>
      <c r="Q37" s="13"/>
    </row>
    <row r="38" spans="1:17" ht="30" customHeight="1" outlineLevel="1">
      <c r="A38" s="63" t="s">
        <v>32</v>
      </c>
      <c r="B38" s="63"/>
      <c r="C38" s="81"/>
      <c r="D38" s="65"/>
      <c r="E38" s="65"/>
      <c r="F38" s="77"/>
      <c r="G38" s="77"/>
      <c r="H38" s="77"/>
      <c r="I38" s="77"/>
      <c r="J38" s="33"/>
      <c r="K38" s="33"/>
      <c r="L38" s="33"/>
      <c r="M38" s="33"/>
      <c r="N38" s="33"/>
      <c r="O38" s="33"/>
      <c r="P38" s="33"/>
      <c r="Q38" s="33"/>
    </row>
    <row r="39" spans="1:17" ht="25.5" customHeight="1">
      <c r="A39" s="34"/>
      <c r="B39" s="34"/>
      <c r="C39" s="35"/>
      <c r="E39" s="36"/>
      <c r="F39" s="37"/>
      <c r="G39" s="37"/>
      <c r="H39" s="37"/>
      <c r="I39" s="38"/>
      <c r="J39" s="13"/>
      <c r="K39" s="13"/>
      <c r="L39" s="13"/>
      <c r="M39" s="13"/>
      <c r="N39" s="13"/>
      <c r="O39" s="13"/>
      <c r="P39" s="13"/>
      <c r="Q39" s="13"/>
    </row>
    <row r="40" spans="1:17" ht="25.5" customHeight="1">
      <c r="A40" s="9" t="str">
        <f>"令和"&amp;$C$1-2018&amp;"年度年間予定表("&amp;A42&amp;")"</f>
        <v>令和8年度年間予定表(5月)</v>
      </c>
      <c r="B40" s="34"/>
      <c r="C40" s="35"/>
      <c r="E40" s="36"/>
      <c r="F40" s="37"/>
      <c r="G40" s="37"/>
      <c r="H40" s="37"/>
      <c r="I40" s="38"/>
      <c r="J40" s="13"/>
      <c r="K40" s="13"/>
      <c r="L40" s="13"/>
      <c r="M40" s="13"/>
      <c r="N40" s="13"/>
      <c r="O40" s="13"/>
      <c r="P40" s="13"/>
      <c r="Q40" s="13"/>
    </row>
    <row r="41" spans="1:17" ht="9" customHeight="1">
      <c r="A41" s="39"/>
      <c r="B41" s="14"/>
      <c r="C41" s="14"/>
      <c r="D41" s="14"/>
      <c r="E41" s="40"/>
      <c r="F41" s="14"/>
      <c r="G41" s="14"/>
      <c r="H41" s="14"/>
      <c r="I41" s="14"/>
      <c r="J41" s="13"/>
      <c r="K41" s="13"/>
      <c r="L41" s="13"/>
      <c r="M41" s="13"/>
      <c r="N41" s="13"/>
      <c r="O41" s="13"/>
      <c r="P41" s="13"/>
      <c r="Q41" s="13"/>
    </row>
    <row r="42" spans="1:17" ht="30" customHeight="1">
      <c r="A42" s="67" t="str">
        <f>IF($C$2 + 1 &gt; 12, $C$2 + 1 - 12, $C$2 + 1) &amp; "月"</f>
        <v>5月</v>
      </c>
      <c r="B42" s="68"/>
      <c r="C42" s="69"/>
      <c r="D42" s="70"/>
      <c r="E42" s="70"/>
      <c r="F42" s="71"/>
      <c r="G42" s="71"/>
      <c r="H42" s="72"/>
      <c r="I42" s="73"/>
      <c r="J42" s="13"/>
      <c r="K42" s="13"/>
      <c r="L42" s="13"/>
      <c r="M42" s="13"/>
      <c r="N42" s="13"/>
      <c r="O42" s="13"/>
      <c r="P42" s="13"/>
      <c r="Q42" s="13"/>
    </row>
    <row r="43" spans="1:17" ht="30" customHeight="1" outlineLevel="1">
      <c r="A43" s="41">
        <v>1</v>
      </c>
      <c r="B43" s="21" t="str">
        <f>IF($A43="","",IF(COUNTIF(祝日マスタ!$A:$A, DATE(IF($C$2+1&lt;=3, $C$1+1, $C$1), $C$2+1, $A43)),"祝",TEXT(DATE(IF($C$2+1&lt;=3, $C$1+1, $C$1), $C$2+1, $A43), "aaa")))</f>
        <v>金</v>
      </c>
      <c r="C43" s="61" t="str">
        <f>IF($A43="","",IFERROR(VLOOKUP(DATE(IF($C$2+1&lt;=3, $C$1+1, $C$1), $C$2+1, $A43),祝日マスタ!$A:$B,2,FALSE),""))</f>
        <v/>
      </c>
      <c r="D43" s="79"/>
      <c r="E43" s="42"/>
      <c r="F43" s="42"/>
      <c r="G43" s="42"/>
      <c r="H43" s="42"/>
      <c r="I43" s="20"/>
      <c r="J43" s="13"/>
      <c r="K43" s="13"/>
      <c r="L43" s="13"/>
      <c r="M43" s="13"/>
      <c r="N43" s="13"/>
      <c r="O43" s="13"/>
      <c r="P43" s="13"/>
      <c r="Q43" s="13"/>
    </row>
    <row r="44" spans="1:17" ht="30" customHeight="1" outlineLevel="1">
      <c r="A44" s="16">
        <f t="shared" ref="A44:A73" si="1">IF(OR(A43="", A43=DAY(EOMONTH(DATE(IF($C$2+1&lt;=3, $C$1+1, $C$1), $C$2+1, 1), 0))),"",A43+1)</f>
        <v>2</v>
      </c>
      <c r="B44" s="21" t="str">
        <f>IF($A44="","",IF(COUNTIF(祝日マスタ!$A:$A, DATE(IF($C$2+1&lt;=3, $C$1+1, $C$1), $C$2+1, $A44)),"祝",TEXT(DATE(IF($C$2+1&lt;=3, $C$1+1, $C$1), $C$2+1, $A44), "aaa")))</f>
        <v>土</v>
      </c>
      <c r="C44" s="61" t="str">
        <f>IF($A44="","",IFERROR(VLOOKUP(DATE(IF($C$2+1&lt;=3, $C$1+1, $C$1), $C$2+1, $A44),祝日マスタ!$A:$B,2,FALSE),""))</f>
        <v/>
      </c>
      <c r="D44" s="78"/>
      <c r="E44" s="42"/>
      <c r="F44" s="42"/>
      <c r="G44" s="42"/>
      <c r="H44" s="42"/>
      <c r="I44" s="20"/>
      <c r="J44" s="13"/>
      <c r="K44" s="13"/>
      <c r="L44" s="13"/>
      <c r="M44" s="13"/>
      <c r="N44" s="13"/>
      <c r="O44" s="13"/>
      <c r="P44" s="13"/>
      <c r="Q44" s="13"/>
    </row>
    <row r="45" spans="1:17" ht="30" customHeight="1" outlineLevel="1">
      <c r="A45" s="16">
        <f t="shared" si="1"/>
        <v>3</v>
      </c>
      <c r="B45" s="21" t="str">
        <f>IF($A45="","",IF(COUNTIF(祝日マスタ!$A:$A, DATE(IF($C$2+1&lt;=3, $C$1+1, $C$1), $C$2+1, $A45)),"祝",TEXT(DATE(IF($C$2+1&lt;=3, $C$1+1, $C$1), $C$2+1, $A45), "aaa")))</f>
        <v>祝</v>
      </c>
      <c r="C45" s="61" t="str">
        <f>IF($A45="","",IFERROR(VLOOKUP(DATE(IF($C$2+1&lt;=3, $C$1+1, $C$1), $C$2+1, $A45),祝日マスタ!$A:$B,2,FALSE),""))</f>
        <v>憲法記念日</v>
      </c>
      <c r="D45" s="78"/>
      <c r="E45" s="42"/>
      <c r="F45" s="42"/>
      <c r="G45" s="42"/>
      <c r="H45" s="42"/>
      <c r="I45" s="20"/>
      <c r="J45" s="13"/>
      <c r="K45" s="13"/>
      <c r="L45" s="13"/>
      <c r="M45" s="13"/>
      <c r="N45" s="13"/>
      <c r="O45" s="13"/>
      <c r="P45" s="13"/>
      <c r="Q45" s="13"/>
    </row>
    <row r="46" spans="1:17" ht="30" customHeight="1" outlineLevel="1">
      <c r="A46" s="16">
        <f t="shared" si="1"/>
        <v>4</v>
      </c>
      <c r="B46" s="21" t="str">
        <f>IF($A46="","",IF(COUNTIF(祝日マスタ!$A:$A, DATE(IF($C$2+1&lt;=3, $C$1+1, $C$1), $C$2+1, $A46)),"祝",TEXT(DATE(IF($C$2+1&lt;=3, $C$1+1, $C$1), $C$2+1, $A46), "aaa")))</f>
        <v>祝</v>
      </c>
      <c r="C46" s="61" t="str">
        <f>IF($A46="","",IFERROR(VLOOKUP(DATE(IF($C$2+1&lt;=3, $C$1+1, $C$1), $C$2+1, $A46),祝日マスタ!$A:$B,2,FALSE),""))</f>
        <v>みどりの日</v>
      </c>
      <c r="D46" s="78"/>
      <c r="E46" s="42"/>
      <c r="F46" s="42"/>
      <c r="G46" s="42"/>
      <c r="H46" s="42"/>
      <c r="I46" s="20"/>
      <c r="J46" s="13"/>
      <c r="K46" s="13"/>
      <c r="L46" s="13"/>
      <c r="M46" s="13"/>
      <c r="N46" s="13"/>
      <c r="O46" s="13"/>
      <c r="P46" s="13"/>
      <c r="Q46" s="13"/>
    </row>
    <row r="47" spans="1:17" ht="30" customHeight="1" outlineLevel="1">
      <c r="A47" s="16">
        <f t="shared" si="1"/>
        <v>5</v>
      </c>
      <c r="B47" s="21" t="str">
        <f>IF($A47="","",IF(COUNTIF(祝日マスタ!$A:$A, DATE(IF($C$2+1&lt;=3, $C$1+1, $C$1), $C$2+1, $A47)),"祝",TEXT(DATE(IF($C$2+1&lt;=3, $C$1+1, $C$1), $C$2+1, $A47), "aaa")))</f>
        <v>祝</v>
      </c>
      <c r="C47" s="61" t="str">
        <f>IF($A47="","",IFERROR(VLOOKUP(DATE(IF($C$2+1&lt;=3, $C$1+1, $C$1), $C$2+1, $A47),祝日マスタ!$A:$B,2,FALSE),""))</f>
        <v>こどもの日</v>
      </c>
      <c r="D47" s="78"/>
      <c r="E47" s="42"/>
      <c r="F47" s="42"/>
      <c r="G47" s="42"/>
      <c r="H47" s="42"/>
      <c r="I47" s="20"/>
      <c r="J47" s="13"/>
      <c r="K47" s="13"/>
      <c r="L47" s="13"/>
      <c r="M47" s="13"/>
      <c r="N47" s="13"/>
      <c r="O47" s="13"/>
      <c r="P47" s="13"/>
      <c r="Q47" s="13"/>
    </row>
    <row r="48" spans="1:17" ht="30" customHeight="1" outlineLevel="1">
      <c r="A48" s="16">
        <f t="shared" si="1"/>
        <v>6</v>
      </c>
      <c r="B48" s="21" t="str">
        <f>IF($A48="","",IF(COUNTIF(祝日マスタ!$A:$A, DATE(IF($C$2+1&lt;=3, $C$1+1, $C$1), $C$2+1, $A48)),"祝",TEXT(DATE(IF($C$2+1&lt;=3, $C$1+1, $C$1), $C$2+1, $A48), "aaa")))</f>
        <v>祝</v>
      </c>
      <c r="C48" s="61" t="str">
        <f>IF($A48="","",IFERROR(VLOOKUP(DATE(IF($C$2+1&lt;=3, $C$1+1, $C$1), $C$2+1, $A48),祝日マスタ!$A:$B,2,FALSE),""))</f>
        <v>振替休日</v>
      </c>
      <c r="D48" s="78"/>
      <c r="E48" s="43"/>
      <c r="F48" s="43"/>
      <c r="G48" s="43"/>
      <c r="H48" s="43"/>
      <c r="I48" s="20"/>
      <c r="J48" s="13"/>
      <c r="K48" s="13"/>
      <c r="L48" s="13"/>
      <c r="M48" s="13"/>
      <c r="N48" s="13"/>
      <c r="O48" s="13"/>
      <c r="P48" s="13"/>
      <c r="Q48" s="13"/>
    </row>
    <row r="49" spans="1:17" ht="30" customHeight="1" outlineLevel="1">
      <c r="A49" s="16">
        <f t="shared" si="1"/>
        <v>7</v>
      </c>
      <c r="B49" s="21" t="str">
        <f>IF($A49="","",IF(COUNTIF(祝日マスタ!$A:$A, DATE(IF($C$2+1&lt;=3, $C$1+1, $C$1), $C$2+1, $A49)),"祝",TEXT(DATE(IF($C$2+1&lt;=3, $C$1+1, $C$1), $C$2+1, $A49), "aaa")))</f>
        <v>木</v>
      </c>
      <c r="C49" s="61" t="str">
        <f>IF($A49="","",IFERROR(VLOOKUP(DATE(IF($C$2+1&lt;=3, $C$1+1, $C$1), $C$2+1, $A49),祝日マスタ!$A:$B,2,FALSE),""))</f>
        <v/>
      </c>
      <c r="D49" s="78"/>
      <c r="E49" s="42"/>
      <c r="F49" s="42"/>
      <c r="G49" s="42"/>
      <c r="H49" s="42"/>
      <c r="I49" s="20"/>
      <c r="J49" s="13"/>
      <c r="K49" s="13"/>
      <c r="L49" s="13"/>
      <c r="M49" s="13"/>
      <c r="N49" s="13"/>
      <c r="O49" s="13"/>
      <c r="P49" s="13"/>
      <c r="Q49" s="13"/>
    </row>
    <row r="50" spans="1:17" ht="36.75" customHeight="1" outlineLevel="1">
      <c r="A50" s="16">
        <f t="shared" si="1"/>
        <v>8</v>
      </c>
      <c r="B50" s="21" t="str">
        <f>IF($A50="","",IF(COUNTIF(祝日マスタ!$A:$A, DATE(IF($C$2+1&lt;=3, $C$1+1, $C$1), $C$2+1, $A50)),"祝",TEXT(DATE(IF($C$2+1&lt;=3, $C$1+1, $C$1), $C$2+1, $A50), "aaa")))</f>
        <v>金</v>
      </c>
      <c r="C50" s="61" t="str">
        <f>IF($A50="","",IFERROR(VLOOKUP(DATE(IF($C$2+1&lt;=3, $C$1+1, $C$1), $C$2+1, $A50),祝日マスタ!$A:$B,2,FALSE),""))</f>
        <v/>
      </c>
      <c r="D50" s="78"/>
      <c r="E50" s="44"/>
      <c r="F50" s="44"/>
      <c r="G50" s="44"/>
      <c r="H50" s="44"/>
      <c r="I50" s="20"/>
      <c r="J50" s="13"/>
      <c r="K50" s="13"/>
      <c r="L50" s="13"/>
      <c r="M50" s="13"/>
      <c r="N50" s="13"/>
      <c r="O50" s="13"/>
      <c r="P50" s="13"/>
      <c r="Q50" s="13"/>
    </row>
    <row r="51" spans="1:17" ht="30" customHeight="1" outlineLevel="1">
      <c r="A51" s="16">
        <f t="shared" si="1"/>
        <v>9</v>
      </c>
      <c r="B51" s="21" t="str">
        <f>IF($A51="","",IF(COUNTIF(祝日マスタ!$A:$A, DATE(IF($C$2+1&lt;=3, $C$1+1, $C$1), $C$2+1, $A51)),"祝",TEXT(DATE(IF($C$2+1&lt;=3, $C$1+1, $C$1), $C$2+1, $A51), "aaa")))</f>
        <v>土</v>
      </c>
      <c r="C51" s="61" t="str">
        <f>IF($A51="","",IFERROR(VLOOKUP(DATE(IF($C$2+1&lt;=3, $C$1+1, $C$1), $C$2+1, $A51),祝日マスタ!$A:$B,2,FALSE),""))</f>
        <v/>
      </c>
      <c r="D51" s="78"/>
      <c r="E51" s="45"/>
      <c r="F51" s="45"/>
      <c r="G51" s="45"/>
      <c r="H51" s="45"/>
      <c r="I51" s="20"/>
      <c r="J51" s="13"/>
      <c r="K51" s="13"/>
      <c r="L51" s="13"/>
      <c r="M51" s="13"/>
      <c r="N51" s="13"/>
      <c r="O51" s="13"/>
      <c r="P51" s="13"/>
      <c r="Q51" s="13"/>
    </row>
    <row r="52" spans="1:17" ht="30" customHeight="1" outlineLevel="1">
      <c r="A52" s="16">
        <f t="shared" si="1"/>
        <v>10</v>
      </c>
      <c r="B52" s="21" t="str">
        <f>IF($A52="","",IF(COUNTIF(祝日マスタ!$A:$A, DATE(IF($C$2+1&lt;=3, $C$1+1, $C$1), $C$2+1, $A52)),"祝",TEXT(DATE(IF($C$2+1&lt;=3, $C$1+1, $C$1), $C$2+1, $A52), "aaa")))</f>
        <v>日</v>
      </c>
      <c r="C52" s="61" t="str">
        <f>IF($A52="","",IFERROR(VLOOKUP(DATE(IF($C$2+1&lt;=3, $C$1+1, $C$1), $C$2+1, $A52),祝日マスタ!$A:$B,2,FALSE),""))</f>
        <v/>
      </c>
      <c r="D52" s="78"/>
      <c r="E52" s="42"/>
      <c r="F52" s="42"/>
      <c r="G52" s="42"/>
      <c r="H52" s="42"/>
      <c r="I52" s="20"/>
      <c r="J52" s="13"/>
      <c r="K52" s="13"/>
      <c r="L52" s="13"/>
      <c r="M52" s="13"/>
      <c r="N52" s="13"/>
      <c r="O52" s="13"/>
      <c r="P52" s="13"/>
      <c r="Q52" s="13"/>
    </row>
    <row r="53" spans="1:17" ht="30" customHeight="1" outlineLevel="1">
      <c r="A53" s="16">
        <f t="shared" si="1"/>
        <v>11</v>
      </c>
      <c r="B53" s="21" t="str">
        <f>IF($A53="","",IF(COUNTIF(祝日マスタ!$A:$A, DATE(IF($C$2+1&lt;=3, $C$1+1, $C$1), $C$2+1, $A53)),"祝",TEXT(DATE(IF($C$2+1&lt;=3, $C$1+1, $C$1), $C$2+1, $A53), "aaa")))</f>
        <v>月</v>
      </c>
      <c r="C53" s="61" t="str">
        <f>IF($A53="","",IFERROR(VLOOKUP(DATE(IF($C$2+1&lt;=3, $C$1+1, $C$1), $C$2+1, $A53),祝日マスタ!$A:$B,2,FALSE),""))</f>
        <v/>
      </c>
      <c r="D53" s="78"/>
      <c r="E53" s="42"/>
      <c r="F53" s="42"/>
      <c r="G53" s="42"/>
      <c r="H53" s="42"/>
      <c r="I53" s="20"/>
      <c r="J53" s="13"/>
      <c r="K53" s="13"/>
      <c r="L53" s="13"/>
      <c r="M53" s="13"/>
      <c r="N53" s="13"/>
      <c r="O53" s="13"/>
      <c r="P53" s="13"/>
      <c r="Q53" s="13"/>
    </row>
    <row r="54" spans="1:17" ht="30" customHeight="1" outlineLevel="1">
      <c r="A54" s="16">
        <f t="shared" si="1"/>
        <v>12</v>
      </c>
      <c r="B54" s="21" t="str">
        <f>IF($A54="","",IF(COUNTIF(祝日マスタ!$A:$A, DATE(IF($C$2+1&lt;=3, $C$1+1, $C$1), $C$2+1, $A54)),"祝",TEXT(DATE(IF($C$2+1&lt;=3, $C$1+1, $C$1), $C$2+1, $A54), "aaa")))</f>
        <v>火</v>
      </c>
      <c r="C54" s="61" t="str">
        <f>IF($A54="","",IFERROR(VLOOKUP(DATE(IF($C$2+1&lt;=3, $C$1+1, $C$1), $C$2+1, $A54),祝日マスタ!$A:$B,2,FALSE),""))</f>
        <v/>
      </c>
      <c r="D54" s="78"/>
      <c r="E54" s="42"/>
      <c r="F54" s="42"/>
      <c r="G54" s="42"/>
      <c r="H54" s="42"/>
      <c r="I54" s="20"/>
      <c r="J54" s="13"/>
      <c r="K54" s="13"/>
      <c r="L54" s="13"/>
      <c r="M54" s="13"/>
      <c r="N54" s="13"/>
      <c r="O54" s="13"/>
      <c r="P54" s="13"/>
      <c r="Q54" s="13"/>
    </row>
    <row r="55" spans="1:17" ht="30" customHeight="1" outlineLevel="1">
      <c r="A55" s="16">
        <f t="shared" si="1"/>
        <v>13</v>
      </c>
      <c r="B55" s="21" t="str">
        <f>IF($A55="","",IF(COUNTIF(祝日マスタ!$A:$A, DATE(IF($C$2+1&lt;=3, $C$1+1, $C$1), $C$2+1, $A55)),"祝",TEXT(DATE(IF($C$2+1&lt;=3, $C$1+1, $C$1), $C$2+1, $A55), "aaa")))</f>
        <v>水</v>
      </c>
      <c r="C55" s="61" t="str">
        <f>IF($A55="","",IFERROR(VLOOKUP(DATE(IF($C$2+1&lt;=3, $C$1+1, $C$1), $C$2+1, $A55),祝日マスタ!$A:$B,2,FALSE),""))</f>
        <v/>
      </c>
      <c r="D55" s="78"/>
      <c r="E55" s="42"/>
      <c r="F55" s="42"/>
      <c r="G55" s="42"/>
      <c r="H55" s="42"/>
      <c r="I55" s="20"/>
      <c r="J55" s="13"/>
      <c r="K55" s="13"/>
      <c r="L55" s="13"/>
      <c r="M55" s="13"/>
      <c r="N55" s="13"/>
      <c r="O55" s="13"/>
      <c r="P55" s="13"/>
      <c r="Q55" s="13"/>
    </row>
    <row r="56" spans="1:17" ht="30" customHeight="1" outlineLevel="1">
      <c r="A56" s="16">
        <f t="shared" si="1"/>
        <v>14</v>
      </c>
      <c r="B56" s="21" t="str">
        <f>IF($A56="","",IF(COUNTIF(祝日マスタ!$A:$A, DATE(IF($C$2+1&lt;=3, $C$1+1, $C$1), $C$2+1, $A56)),"祝",TEXT(DATE(IF($C$2+1&lt;=3, $C$1+1, $C$1), $C$2+1, $A56), "aaa")))</f>
        <v>木</v>
      </c>
      <c r="C56" s="61" t="str">
        <f>IF($A56="","",IFERROR(VLOOKUP(DATE(IF($C$2+1&lt;=3, $C$1+1, $C$1), $C$2+1, $A56),祝日マスタ!$A:$B,2,FALSE),""))</f>
        <v/>
      </c>
      <c r="D56" s="78"/>
      <c r="E56" s="43"/>
      <c r="F56" s="43"/>
      <c r="G56" s="43"/>
      <c r="H56" s="43"/>
      <c r="I56" s="20"/>
      <c r="J56" s="13"/>
      <c r="K56" s="13"/>
      <c r="L56" s="13"/>
      <c r="M56" s="13"/>
      <c r="N56" s="13"/>
      <c r="O56" s="13"/>
      <c r="P56" s="13"/>
      <c r="Q56" s="13"/>
    </row>
    <row r="57" spans="1:17" ht="30" customHeight="1" outlineLevel="1">
      <c r="A57" s="16">
        <f t="shared" si="1"/>
        <v>15</v>
      </c>
      <c r="B57" s="21" t="str">
        <f>IF($A57="","",IF(COUNTIF(祝日マスタ!$A:$A, DATE(IF($C$2+1&lt;=3, $C$1+1, $C$1), $C$2+1, $A57)),"祝",TEXT(DATE(IF($C$2+1&lt;=3, $C$1+1, $C$1), $C$2+1, $A57), "aaa")))</f>
        <v>金</v>
      </c>
      <c r="C57" s="61" t="str">
        <f>IF($A57="","",IFERROR(VLOOKUP(DATE(IF($C$2+1&lt;=3, $C$1+1, $C$1), $C$2+1, $A57),祝日マスタ!$A:$B,2,FALSE),""))</f>
        <v/>
      </c>
      <c r="D57" s="78"/>
      <c r="E57" s="42"/>
      <c r="F57" s="42"/>
      <c r="G57" s="42"/>
      <c r="H57" s="42"/>
      <c r="I57" s="20"/>
      <c r="J57" s="13"/>
      <c r="K57" s="13"/>
      <c r="L57" s="13"/>
      <c r="M57" s="13"/>
      <c r="N57" s="13"/>
      <c r="O57" s="13"/>
      <c r="P57" s="13"/>
      <c r="Q57" s="13"/>
    </row>
    <row r="58" spans="1:17" ht="30" customHeight="1" outlineLevel="1">
      <c r="A58" s="16">
        <f t="shared" si="1"/>
        <v>16</v>
      </c>
      <c r="B58" s="21" t="str">
        <f>IF($A58="","",IF(COUNTIF(祝日マスタ!$A:$A, DATE(IF($C$2+1&lt;=3, $C$1+1, $C$1), $C$2+1, $A58)),"祝",TEXT(DATE(IF($C$2+1&lt;=3, $C$1+1, $C$1), $C$2+1, $A58), "aaa")))</f>
        <v>土</v>
      </c>
      <c r="C58" s="61" t="str">
        <f>IF($A58="","",IFERROR(VLOOKUP(DATE(IF($C$2+1&lt;=3, $C$1+1, $C$1), $C$2+1, $A58),祝日マスタ!$A:$B,2,FALSE),""))</f>
        <v/>
      </c>
      <c r="D58" s="78"/>
      <c r="E58" s="42"/>
      <c r="F58" s="42"/>
      <c r="G58" s="42"/>
      <c r="H58" s="42"/>
      <c r="I58" s="20"/>
      <c r="J58" s="13"/>
      <c r="K58" s="13"/>
      <c r="L58" s="13"/>
      <c r="M58" s="13"/>
      <c r="N58" s="13"/>
      <c r="O58" s="13"/>
      <c r="P58" s="13"/>
      <c r="Q58" s="13"/>
    </row>
    <row r="59" spans="1:17" ht="30" customHeight="1" outlineLevel="1">
      <c r="A59" s="16">
        <f t="shared" si="1"/>
        <v>17</v>
      </c>
      <c r="B59" s="21" t="str">
        <f>IF($A59="","",IF(COUNTIF(祝日マスタ!$A:$A, DATE(IF($C$2+1&lt;=3, $C$1+1, $C$1), $C$2+1, $A59)),"祝",TEXT(DATE(IF($C$2+1&lt;=3, $C$1+1, $C$1), $C$2+1, $A59), "aaa")))</f>
        <v>日</v>
      </c>
      <c r="C59" s="61" t="str">
        <f>IF($A59="","",IFERROR(VLOOKUP(DATE(IF($C$2+1&lt;=3, $C$1+1, $C$1), $C$2+1, $A59),祝日マスタ!$A:$B,2,FALSE),""))</f>
        <v/>
      </c>
      <c r="D59" s="78"/>
      <c r="E59" s="42"/>
      <c r="F59" s="42"/>
      <c r="G59" s="42"/>
      <c r="H59" s="42"/>
      <c r="I59" s="20"/>
      <c r="J59" s="13"/>
      <c r="K59" s="13"/>
      <c r="L59" s="13"/>
      <c r="M59" s="13"/>
      <c r="N59" s="13"/>
      <c r="O59" s="13"/>
      <c r="P59" s="13"/>
      <c r="Q59" s="13"/>
    </row>
    <row r="60" spans="1:17" ht="30" customHeight="1" outlineLevel="1">
      <c r="A60" s="16">
        <f t="shared" si="1"/>
        <v>18</v>
      </c>
      <c r="B60" s="21" t="str">
        <f>IF($A60="","",IF(COUNTIF(祝日マスタ!$A:$A, DATE(IF($C$2+1&lt;=3, $C$1+1, $C$1), $C$2+1, $A60)),"祝",TEXT(DATE(IF($C$2+1&lt;=3, $C$1+1, $C$1), $C$2+1, $A60), "aaa")))</f>
        <v>月</v>
      </c>
      <c r="C60" s="61" t="str">
        <f>IF($A60="","",IFERROR(VLOOKUP(DATE(IF($C$2+1&lt;=3, $C$1+1, $C$1), $C$2+1, $A60),祝日マスタ!$A:$B,2,FALSE),""))</f>
        <v/>
      </c>
      <c r="D60" s="78"/>
      <c r="E60" s="42"/>
      <c r="F60" s="42"/>
      <c r="G60" s="42"/>
      <c r="H60" s="42"/>
      <c r="I60" s="20"/>
      <c r="J60" s="13"/>
      <c r="K60" s="13"/>
      <c r="L60" s="13"/>
      <c r="M60" s="13"/>
      <c r="N60" s="13"/>
      <c r="O60" s="13"/>
      <c r="P60" s="13"/>
      <c r="Q60" s="13"/>
    </row>
    <row r="61" spans="1:17" ht="30" customHeight="1" outlineLevel="1">
      <c r="A61" s="16">
        <f t="shared" si="1"/>
        <v>19</v>
      </c>
      <c r="B61" s="21" t="str">
        <f>IF($A61="","",IF(COUNTIF(祝日マスタ!$A:$A, DATE(IF($C$2+1&lt;=3, $C$1+1, $C$1), $C$2+1, $A61)),"祝",TEXT(DATE(IF($C$2+1&lt;=3, $C$1+1, $C$1), $C$2+1, $A61), "aaa")))</f>
        <v>火</v>
      </c>
      <c r="C61" s="61" t="str">
        <f>IF($A61="","",IFERROR(VLOOKUP(DATE(IF($C$2+1&lt;=3, $C$1+1, $C$1), $C$2+1, $A61),祝日マスタ!$A:$B,2,FALSE),""))</f>
        <v/>
      </c>
      <c r="D61" s="78"/>
      <c r="E61" s="42"/>
      <c r="F61" s="42"/>
      <c r="G61" s="42"/>
      <c r="H61" s="42"/>
      <c r="I61" s="20"/>
      <c r="J61" s="13"/>
      <c r="K61" s="13"/>
      <c r="L61" s="13"/>
      <c r="M61" s="13"/>
      <c r="N61" s="13"/>
      <c r="O61" s="13"/>
      <c r="P61" s="13"/>
      <c r="Q61" s="13"/>
    </row>
    <row r="62" spans="1:17" ht="30" customHeight="1" outlineLevel="1">
      <c r="A62" s="16">
        <f t="shared" si="1"/>
        <v>20</v>
      </c>
      <c r="B62" s="21" t="str">
        <f>IF($A62="","",IF(COUNTIF(祝日マスタ!$A:$A, DATE(IF($C$2+1&lt;=3, $C$1+1, $C$1), $C$2+1, $A62)),"祝",TEXT(DATE(IF($C$2+1&lt;=3, $C$1+1, $C$1), $C$2+1, $A62), "aaa")))</f>
        <v>水</v>
      </c>
      <c r="C62" s="61" t="str">
        <f>IF($A62="","",IFERROR(VLOOKUP(DATE(IF($C$2+1&lt;=3, $C$1+1, $C$1), $C$2+1, $A62),祝日マスタ!$A:$B,2,FALSE),""))</f>
        <v/>
      </c>
      <c r="D62" s="78"/>
      <c r="E62" s="44"/>
      <c r="F62" s="44"/>
      <c r="G62" s="44"/>
      <c r="H62" s="44"/>
      <c r="I62" s="20"/>
      <c r="J62" s="13"/>
      <c r="K62" s="13"/>
      <c r="L62" s="13"/>
      <c r="M62" s="13"/>
      <c r="N62" s="13"/>
      <c r="O62" s="13"/>
      <c r="P62" s="13"/>
      <c r="Q62" s="13"/>
    </row>
    <row r="63" spans="1:17" ht="30" customHeight="1" outlineLevel="1">
      <c r="A63" s="16">
        <f t="shared" si="1"/>
        <v>21</v>
      </c>
      <c r="B63" s="21" t="str">
        <f>IF($A63="","",IF(COUNTIF(祝日マスタ!$A:$A, DATE(IF($C$2+1&lt;=3, $C$1+1, $C$1), $C$2+1, $A63)),"祝",TEXT(DATE(IF($C$2+1&lt;=3, $C$1+1, $C$1), $C$2+1, $A63), "aaa")))</f>
        <v>木</v>
      </c>
      <c r="C63" s="61" t="str">
        <f>IF($A63="","",IFERROR(VLOOKUP(DATE(IF($C$2+1&lt;=3, $C$1+1, $C$1), $C$2+1, $A63),祝日マスタ!$A:$B,2,FALSE),""))</f>
        <v/>
      </c>
      <c r="D63" s="78"/>
      <c r="E63" s="44"/>
      <c r="F63" s="44"/>
      <c r="G63" s="44"/>
      <c r="H63" s="44"/>
      <c r="I63" s="20"/>
      <c r="J63" s="13"/>
      <c r="K63" s="13"/>
      <c r="L63" s="13"/>
      <c r="M63" s="13"/>
      <c r="N63" s="13"/>
      <c r="O63" s="13"/>
      <c r="P63" s="13"/>
      <c r="Q63" s="13"/>
    </row>
    <row r="64" spans="1:17" ht="30" customHeight="1" outlineLevel="1">
      <c r="A64" s="16">
        <f t="shared" si="1"/>
        <v>22</v>
      </c>
      <c r="B64" s="21" t="str">
        <f>IF($A64="","",IF(COUNTIF(祝日マスタ!$A:$A, DATE(IF($C$2+1&lt;=3, $C$1+1, $C$1), $C$2+1, $A64)),"祝",TEXT(DATE(IF($C$2+1&lt;=3, $C$1+1, $C$1), $C$2+1, $A64), "aaa")))</f>
        <v>金</v>
      </c>
      <c r="C64" s="61" t="str">
        <f>IF($A64="","",IFERROR(VLOOKUP(DATE(IF($C$2+1&lt;=3, $C$1+1, $C$1), $C$2+1, $A64),祝日マスタ!$A:$B,2,FALSE),""))</f>
        <v/>
      </c>
      <c r="D64" s="78"/>
      <c r="E64" s="44"/>
      <c r="F64" s="44"/>
      <c r="G64" s="44"/>
      <c r="H64" s="44"/>
      <c r="I64" s="20"/>
      <c r="J64" s="13"/>
      <c r="K64" s="13"/>
      <c r="L64" s="13"/>
      <c r="M64" s="13"/>
      <c r="N64" s="13"/>
      <c r="O64" s="13"/>
      <c r="P64" s="13"/>
      <c r="Q64" s="13"/>
    </row>
    <row r="65" spans="1:17" ht="30" customHeight="1" outlineLevel="1">
      <c r="A65" s="16">
        <f t="shared" si="1"/>
        <v>23</v>
      </c>
      <c r="B65" s="21" t="str">
        <f>IF($A65="","",IF(COUNTIF(祝日マスタ!$A:$A, DATE(IF($C$2+1&lt;=3, $C$1+1, $C$1), $C$2+1, $A65)),"祝",TEXT(DATE(IF($C$2+1&lt;=3, $C$1+1, $C$1), $C$2+1, $A65), "aaa")))</f>
        <v>土</v>
      </c>
      <c r="C65" s="61" t="str">
        <f>IF($A65="","",IFERROR(VLOOKUP(DATE(IF($C$2+1&lt;=3, $C$1+1, $C$1), $C$2+1, $A65),祝日マスタ!$A:$B,2,FALSE),""))</f>
        <v/>
      </c>
      <c r="D65" s="78"/>
      <c r="E65" s="44"/>
      <c r="F65" s="44"/>
      <c r="G65" s="44"/>
      <c r="H65" s="44"/>
      <c r="I65" s="20"/>
      <c r="J65" s="13"/>
      <c r="K65" s="13"/>
      <c r="L65" s="13"/>
      <c r="M65" s="13"/>
      <c r="N65" s="13"/>
      <c r="O65" s="13"/>
      <c r="P65" s="13"/>
      <c r="Q65" s="13"/>
    </row>
    <row r="66" spans="1:17" ht="30" customHeight="1" outlineLevel="1">
      <c r="A66" s="16">
        <f t="shared" si="1"/>
        <v>24</v>
      </c>
      <c r="B66" s="21" t="str">
        <f>IF($A66="","",IF(COUNTIF(祝日マスタ!$A:$A, DATE(IF($C$2+1&lt;=3, $C$1+1, $C$1), $C$2+1, $A66)),"祝",TEXT(DATE(IF($C$2+1&lt;=3, $C$1+1, $C$1), $C$2+1, $A66), "aaa")))</f>
        <v>日</v>
      </c>
      <c r="C66" s="61" t="str">
        <f>IF($A66="","",IFERROR(VLOOKUP(DATE(IF($C$2+1&lt;=3, $C$1+1, $C$1), $C$2+1, $A66),祝日マスタ!$A:$B,2,FALSE),""))</f>
        <v/>
      </c>
      <c r="D66" s="78"/>
      <c r="E66" s="44"/>
      <c r="F66" s="44"/>
      <c r="G66" s="44"/>
      <c r="H66" s="44"/>
      <c r="I66" s="20"/>
      <c r="J66" s="13"/>
      <c r="K66" s="13"/>
      <c r="L66" s="13"/>
      <c r="M66" s="13"/>
      <c r="N66" s="13"/>
      <c r="O66" s="13"/>
      <c r="P66" s="13"/>
      <c r="Q66" s="13"/>
    </row>
    <row r="67" spans="1:17" ht="30" customHeight="1" outlineLevel="1">
      <c r="A67" s="16">
        <f t="shared" si="1"/>
        <v>25</v>
      </c>
      <c r="B67" s="21" t="str">
        <f>IF($A67="","",IF(COUNTIF(祝日マスタ!$A:$A, DATE(IF($C$2+1&lt;=3, $C$1+1, $C$1), $C$2+1, $A67)),"祝",TEXT(DATE(IF($C$2+1&lt;=3, $C$1+1, $C$1), $C$2+1, $A67), "aaa")))</f>
        <v>月</v>
      </c>
      <c r="C67" s="61" t="str">
        <f>IF($A67="","",IFERROR(VLOOKUP(DATE(IF($C$2+1&lt;=3, $C$1+1, $C$1), $C$2+1, $A67),祝日マスタ!$A:$B,2,FALSE),""))</f>
        <v/>
      </c>
      <c r="D67" s="78"/>
      <c r="E67" s="43"/>
      <c r="F67" s="43"/>
      <c r="G67" s="43"/>
      <c r="H67" s="43"/>
      <c r="I67" s="20"/>
      <c r="J67" s="13"/>
      <c r="K67" s="13"/>
      <c r="L67" s="13"/>
      <c r="M67" s="13"/>
      <c r="N67" s="13"/>
      <c r="O67" s="13"/>
      <c r="P67" s="13"/>
      <c r="Q67" s="13"/>
    </row>
    <row r="68" spans="1:17" ht="30" customHeight="1" outlineLevel="1">
      <c r="A68" s="16">
        <f t="shared" si="1"/>
        <v>26</v>
      </c>
      <c r="B68" s="21" t="str">
        <f>IF($A68="","",IF(COUNTIF(祝日マスタ!$A:$A, DATE(IF($C$2+1&lt;=3, $C$1+1, $C$1), $C$2+1, $A68)),"祝",TEXT(DATE(IF($C$2+1&lt;=3, $C$1+1, $C$1), $C$2+1, $A68), "aaa")))</f>
        <v>火</v>
      </c>
      <c r="C68" s="61" t="str">
        <f>IF($A68="","",IFERROR(VLOOKUP(DATE(IF($C$2+1&lt;=3, $C$1+1, $C$1), $C$2+1, $A68),祝日マスタ!$A:$B,2,FALSE),""))</f>
        <v/>
      </c>
      <c r="D68" s="78"/>
      <c r="E68" s="42"/>
      <c r="F68" s="42"/>
      <c r="G68" s="42"/>
      <c r="H68" s="42"/>
      <c r="I68" s="20"/>
      <c r="J68" s="13"/>
      <c r="K68" s="13"/>
      <c r="L68" s="13"/>
      <c r="M68" s="13"/>
      <c r="N68" s="13"/>
      <c r="O68" s="13"/>
      <c r="P68" s="13"/>
      <c r="Q68" s="13"/>
    </row>
    <row r="69" spans="1:17" ht="30" customHeight="1" outlineLevel="1">
      <c r="A69" s="16">
        <f t="shared" si="1"/>
        <v>27</v>
      </c>
      <c r="B69" s="21" t="str">
        <f>IF($A69="","",IF(COUNTIF(祝日マスタ!$A:$A, DATE(IF($C$2+1&lt;=3, $C$1+1, $C$1), $C$2+1, $A69)),"祝",TEXT(DATE(IF($C$2+1&lt;=3, $C$1+1, $C$1), $C$2+1, $A69), "aaa")))</f>
        <v>水</v>
      </c>
      <c r="C69" s="61" t="str">
        <f>IF($A69="","",IFERROR(VLOOKUP(DATE(IF($C$2+1&lt;=3, $C$1+1, $C$1), $C$2+1, $A69),祝日マスタ!$A:$B,2,FALSE),""))</f>
        <v/>
      </c>
      <c r="D69" s="78"/>
      <c r="E69" s="43"/>
      <c r="F69" s="43"/>
      <c r="G69" s="43"/>
      <c r="H69" s="43"/>
      <c r="I69" s="20"/>
      <c r="J69" s="13"/>
      <c r="K69" s="13"/>
      <c r="L69" s="13"/>
      <c r="M69" s="13"/>
      <c r="N69" s="13"/>
      <c r="O69" s="13"/>
      <c r="P69" s="13"/>
      <c r="Q69" s="13"/>
    </row>
    <row r="70" spans="1:17" ht="30" customHeight="1" outlineLevel="1">
      <c r="A70" s="16">
        <f t="shared" si="1"/>
        <v>28</v>
      </c>
      <c r="B70" s="21" t="str">
        <f>IF($A70="","",IF(COUNTIF(祝日マスタ!$A:$A, DATE(IF($C$2+1&lt;=3, $C$1+1, $C$1), $C$2+1, $A70)),"祝",TEXT(DATE(IF($C$2+1&lt;=3, $C$1+1, $C$1), $C$2+1, $A70), "aaa")))</f>
        <v>木</v>
      </c>
      <c r="C70" s="61" t="str">
        <f>IF($A70="","",IFERROR(VLOOKUP(DATE(IF($C$2+1&lt;=3, $C$1+1, $C$1), $C$2+1, $A70),祝日マスタ!$A:$B,2,FALSE),""))</f>
        <v/>
      </c>
      <c r="D70" s="78"/>
      <c r="E70" s="42"/>
      <c r="F70" s="42"/>
      <c r="G70" s="42"/>
      <c r="H70" s="42"/>
      <c r="I70" s="20"/>
      <c r="J70" s="13"/>
      <c r="K70" s="13"/>
      <c r="L70" s="13"/>
      <c r="M70" s="13"/>
      <c r="N70" s="13"/>
      <c r="O70" s="13"/>
      <c r="P70" s="13"/>
      <c r="Q70" s="13"/>
    </row>
    <row r="71" spans="1:17" ht="30" customHeight="1" outlineLevel="1">
      <c r="A71" s="16">
        <f t="shared" si="1"/>
        <v>29</v>
      </c>
      <c r="B71" s="21" t="str">
        <f>IF($A71="","",IF(COUNTIF(祝日マスタ!$A:$A, DATE(IF($C$2+1&lt;=3, $C$1+1, $C$1), $C$2+1, $A71)),"祝",TEXT(DATE(IF($C$2+1&lt;=3, $C$1+1, $C$1), $C$2+1, $A71), "aaa")))</f>
        <v>金</v>
      </c>
      <c r="C71" s="61" t="str">
        <f>IF($A71="","",IFERROR(VLOOKUP(DATE(IF($C$2+1&lt;=3, $C$1+1, $C$1), $C$2+1, $A71),祝日マスタ!$A:$B,2,FALSE),""))</f>
        <v/>
      </c>
      <c r="D71" s="78"/>
      <c r="E71" s="46"/>
      <c r="F71" s="46"/>
      <c r="G71" s="46"/>
      <c r="H71" s="46"/>
      <c r="I71" s="20"/>
      <c r="J71" s="13"/>
      <c r="K71" s="13"/>
      <c r="L71" s="13"/>
      <c r="M71" s="13"/>
      <c r="N71" s="13"/>
      <c r="O71" s="13"/>
      <c r="P71" s="13"/>
      <c r="Q71" s="13"/>
    </row>
    <row r="72" spans="1:17" ht="30" customHeight="1" outlineLevel="1">
      <c r="A72" s="16">
        <f t="shared" si="1"/>
        <v>30</v>
      </c>
      <c r="B72" s="21" t="str">
        <f>IF($A72="","",IF(COUNTIF(祝日マスタ!$A:$A, DATE(IF($C$2+1&lt;=3, $C$1+1, $C$1), $C$2+1, $A72)),"祝",TEXT(DATE(IF($C$2+1&lt;=3, $C$1+1, $C$1), $C$2+1, $A72), "aaa")))</f>
        <v>土</v>
      </c>
      <c r="C72" s="61" t="str">
        <f>IF($A72="","",IFERROR(VLOOKUP(DATE(IF($C$2+1&lt;=3, $C$1+1, $C$1), $C$2+1, $A72),祝日マスタ!$A:$B,2,FALSE),""))</f>
        <v/>
      </c>
      <c r="D72" s="78"/>
      <c r="E72" s="42"/>
      <c r="F72" s="42"/>
      <c r="G72" s="42"/>
      <c r="H72" s="42"/>
      <c r="I72" s="20"/>
      <c r="J72" s="13"/>
      <c r="K72" s="13"/>
      <c r="L72" s="13"/>
      <c r="M72" s="13"/>
      <c r="N72" s="13"/>
      <c r="O72" s="13"/>
      <c r="P72" s="13"/>
      <c r="Q72" s="13"/>
    </row>
    <row r="73" spans="1:17" ht="30" customHeight="1" outlineLevel="1">
      <c r="A73" s="16">
        <f t="shared" si="1"/>
        <v>31</v>
      </c>
      <c r="B73" s="21" t="str">
        <f>IF($A73="","",IF(COUNTIF(祝日マスタ!$A:$A, DATE(IF($C$2+1&lt;=3, $C$1+1, $C$1), $C$2+1, $A73)),"祝",TEXT(DATE(IF($C$2+1&lt;=3, $C$1+1, $C$1), $C$2+1, $A73), "aaa")))</f>
        <v>日</v>
      </c>
      <c r="C73" s="61" t="str">
        <f>IF($A73="","",IFERROR(VLOOKUP(DATE(IF($C$2+1&lt;=3, $C$1+1, $C$1), $C$2+1, $A73),祝日マスタ!$A:$B,2,FALSE),""))</f>
        <v/>
      </c>
      <c r="D73" s="78"/>
      <c r="E73" s="42"/>
      <c r="F73" s="42"/>
      <c r="G73" s="42"/>
      <c r="H73" s="42"/>
      <c r="I73" s="20"/>
      <c r="J73" s="13"/>
      <c r="K73" s="13"/>
      <c r="L73" s="13"/>
      <c r="M73" s="13"/>
      <c r="N73" s="13"/>
      <c r="O73" s="13"/>
      <c r="P73" s="13"/>
      <c r="Q73" s="13"/>
    </row>
    <row r="74" spans="1:17" ht="30" customHeight="1" outlineLevel="1">
      <c r="A74" s="63" t="s">
        <v>32</v>
      </c>
      <c r="B74" s="63"/>
      <c r="C74" s="64"/>
      <c r="D74" s="65"/>
      <c r="E74" s="78"/>
      <c r="F74" s="75"/>
      <c r="G74" s="76"/>
      <c r="H74" s="76"/>
      <c r="I74" s="80"/>
      <c r="J74" s="13"/>
      <c r="K74" s="13"/>
      <c r="L74" s="13"/>
      <c r="M74" s="13"/>
      <c r="N74" s="13"/>
      <c r="O74" s="13"/>
      <c r="P74" s="13"/>
      <c r="Q74" s="13"/>
    </row>
    <row r="75" spans="1:17" ht="19.8" customHeight="1">
      <c r="A75" s="10"/>
      <c r="B75" s="10"/>
      <c r="C75" s="10"/>
      <c r="D75" s="11"/>
      <c r="E75" s="12"/>
      <c r="F75" s="11"/>
      <c r="G75" s="11"/>
      <c r="H75" s="11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25.35" customHeight="1">
      <c r="A76" s="9" t="str">
        <f>"令和"&amp;$C$1-2018&amp;"年度年間予定表("&amp;A78&amp;")"</f>
        <v>令和8年度年間予定表(6月)</v>
      </c>
      <c r="B76" s="10"/>
      <c r="C76" s="10"/>
      <c r="D76" s="11"/>
      <c r="E76" s="12"/>
      <c r="F76" s="11"/>
      <c r="G76" s="11"/>
      <c r="H76" s="11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0.8" customHeight="1">
      <c r="A77" s="10"/>
      <c r="B77" s="10"/>
      <c r="C77" s="10"/>
      <c r="D77" s="11"/>
      <c r="E77" s="12"/>
      <c r="F77" s="11"/>
      <c r="G77" s="11"/>
      <c r="H77" s="11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30" customHeight="1">
      <c r="A78" s="67" t="str">
        <f>IF($C$2 + 2 &gt; 12, $C$2 + 2 - 12, $C$2 + 2) &amp; "月"</f>
        <v>6月</v>
      </c>
      <c r="B78" s="68"/>
      <c r="C78" s="69"/>
      <c r="D78" s="70"/>
      <c r="E78" s="70"/>
      <c r="F78" s="71"/>
      <c r="G78" s="71"/>
      <c r="H78" s="72"/>
      <c r="I78" s="73"/>
      <c r="J78" s="13"/>
      <c r="K78" s="13"/>
      <c r="L78" s="13"/>
      <c r="M78" s="13"/>
      <c r="N78" s="13"/>
      <c r="O78" s="13"/>
      <c r="P78" s="13"/>
      <c r="Q78" s="13"/>
    </row>
    <row r="79" spans="1:17" ht="30" customHeight="1" outlineLevel="1">
      <c r="A79" s="41">
        <v>1</v>
      </c>
      <c r="B79" s="21" t="str">
        <f>IF($A79="","",IF(COUNTIF(祝日マスタ!$A:$A, DATE(IF($C$2+2&lt;=3, $C$1+1, $C$1), $C$2+2, $A79)),"祝",TEXT(DATE(IF($C$2+2&lt;=3, $C$1+1, $C$1), $C$2+2, $A79), "aaa")))</f>
        <v>月</v>
      </c>
      <c r="C79" s="61" t="str">
        <f>IF($A79="","",IFERROR(VLOOKUP(DATE(IF($C$2+2&lt;=3, $C$1+1, $C$1), $C$2+2, $A79),祝日マスタ!$A:$B,2,FALSE),""))</f>
        <v/>
      </c>
      <c r="D79" s="79"/>
      <c r="E79" s="42"/>
      <c r="F79" s="42"/>
      <c r="G79" s="42"/>
      <c r="H79" s="42"/>
      <c r="I79" s="20"/>
      <c r="J79" s="13"/>
      <c r="K79" s="13"/>
      <c r="L79" s="13"/>
      <c r="M79" s="13"/>
      <c r="N79" s="13"/>
      <c r="O79" s="13"/>
      <c r="P79" s="13"/>
      <c r="Q79" s="13"/>
    </row>
    <row r="80" spans="1:17" ht="30" customHeight="1" outlineLevel="1">
      <c r="A80" s="16">
        <f t="shared" ref="A80:A109" si="2">IF(OR(A79="", A79=DAY(EOMONTH(DATE(IF($C$2+2&lt;=3, $C$1+1, $C$1), $C$2+2, 1), 0))),"",A79+1)</f>
        <v>2</v>
      </c>
      <c r="B80" s="21" t="str">
        <f>IF($A80="","",IF(COUNTIF(祝日マスタ!$A:$A, DATE(IF($C$2+2&lt;=3, $C$1+1, $C$1), $C$2+2, $A80)),"祝",TEXT(DATE(IF($C$2+2&lt;=3, $C$1+1, $C$1), $C$2+2, $A80), "aaa")))</f>
        <v>火</v>
      </c>
      <c r="C80" s="61" t="str">
        <f>IF($A80="","",IFERROR(VLOOKUP(DATE(IF($C$2+2&lt;=3, $C$1+1, $C$1), $C$2+2, $A80),祝日マスタ!$A:$B,2,FALSE),""))</f>
        <v/>
      </c>
      <c r="D80" s="78"/>
      <c r="E80" s="42"/>
      <c r="F80" s="42"/>
      <c r="G80" s="42"/>
      <c r="H80" s="42"/>
      <c r="I80" s="20"/>
      <c r="J80" s="13"/>
      <c r="K80" s="13"/>
      <c r="L80" s="13"/>
      <c r="M80" s="13"/>
      <c r="N80" s="13"/>
      <c r="O80" s="13"/>
      <c r="P80" s="13"/>
      <c r="Q80" s="13"/>
    </row>
    <row r="81" spans="1:17" ht="30" customHeight="1" outlineLevel="1">
      <c r="A81" s="16">
        <f t="shared" si="2"/>
        <v>3</v>
      </c>
      <c r="B81" s="21" t="str">
        <f>IF($A81="","",IF(COUNTIF(祝日マスタ!$A:$A, DATE(IF($C$2+2&lt;=3, $C$1+1, $C$1), $C$2+2, $A81)),"祝",TEXT(DATE(IF($C$2+2&lt;=3, $C$1+1, $C$1), $C$2+2, $A81), "aaa")))</f>
        <v>水</v>
      </c>
      <c r="C81" s="61" t="str">
        <f>IF($A81="","",IFERROR(VLOOKUP(DATE(IF($C$2+2&lt;=3, $C$1+1, $C$1), $C$2+2, $A81),祝日マスタ!$A:$B,2,FALSE),""))</f>
        <v/>
      </c>
      <c r="D81" s="78"/>
      <c r="E81" s="42"/>
      <c r="F81" s="42"/>
      <c r="G81" s="42"/>
      <c r="H81" s="42"/>
      <c r="I81" s="20"/>
      <c r="J81" s="13"/>
      <c r="K81" s="13"/>
      <c r="L81" s="13"/>
      <c r="M81" s="13"/>
      <c r="N81" s="13"/>
      <c r="O81" s="13"/>
      <c r="P81" s="13"/>
      <c r="Q81" s="13"/>
    </row>
    <row r="82" spans="1:17" ht="30" customHeight="1" outlineLevel="1">
      <c r="A82" s="16">
        <f t="shared" si="2"/>
        <v>4</v>
      </c>
      <c r="B82" s="21" t="str">
        <f>IF($A82="","",IF(COUNTIF(祝日マスタ!$A:$A, DATE(IF($C$2+2&lt;=3, $C$1+1, $C$1), $C$2+2, $A82)),"祝",TEXT(DATE(IF($C$2+2&lt;=3, $C$1+1, $C$1), $C$2+2, $A82), "aaa")))</f>
        <v>木</v>
      </c>
      <c r="C82" s="61" t="str">
        <f>IF($A82="","",IFERROR(VLOOKUP(DATE(IF($C$2+2&lt;=3, $C$1+1, $C$1), $C$2+2, $A82),祝日マスタ!$A:$B,2,FALSE),""))</f>
        <v/>
      </c>
      <c r="D82" s="78"/>
      <c r="E82" s="42"/>
      <c r="F82" s="42"/>
      <c r="G82" s="42"/>
      <c r="H82" s="42"/>
      <c r="I82" s="20"/>
      <c r="J82" s="13"/>
      <c r="K82" s="13"/>
      <c r="L82" s="13"/>
      <c r="M82" s="13"/>
      <c r="N82" s="13"/>
      <c r="O82" s="13"/>
      <c r="P82" s="13"/>
      <c r="Q82" s="13"/>
    </row>
    <row r="83" spans="1:17" ht="30" customHeight="1" outlineLevel="1">
      <c r="A83" s="16">
        <f t="shared" si="2"/>
        <v>5</v>
      </c>
      <c r="B83" s="21" t="str">
        <f>IF($A83="","",IF(COUNTIF(祝日マスタ!$A:$A, DATE(IF($C$2+2&lt;=3, $C$1+1, $C$1), $C$2+2, $A83)),"祝",TEXT(DATE(IF($C$2+2&lt;=3, $C$1+1, $C$1), $C$2+2, $A83), "aaa")))</f>
        <v>金</v>
      </c>
      <c r="C83" s="61" t="str">
        <f>IF($A83="","",IFERROR(VLOOKUP(DATE(IF($C$2+2&lt;=3, $C$1+1, $C$1), $C$2+2, $A83),祝日マスタ!$A:$B,2,FALSE),""))</f>
        <v/>
      </c>
      <c r="D83" s="78"/>
      <c r="E83" s="42"/>
      <c r="F83" s="42"/>
      <c r="G83" s="42"/>
      <c r="H83" s="42"/>
      <c r="I83" s="20"/>
      <c r="J83" s="13"/>
      <c r="K83" s="13"/>
      <c r="L83" s="13"/>
      <c r="M83" s="13"/>
      <c r="N83" s="13"/>
      <c r="O83" s="13"/>
      <c r="P83" s="13"/>
      <c r="Q83" s="13"/>
    </row>
    <row r="84" spans="1:17" ht="30" customHeight="1" outlineLevel="1">
      <c r="A84" s="16">
        <f t="shared" si="2"/>
        <v>6</v>
      </c>
      <c r="B84" s="21" t="str">
        <f>IF($A84="","",IF(COUNTIF(祝日マスタ!$A:$A, DATE(IF($C$2+2&lt;=3, $C$1+1, $C$1), $C$2+2, $A84)),"祝",TEXT(DATE(IF($C$2+2&lt;=3, $C$1+1, $C$1), $C$2+2, $A84), "aaa")))</f>
        <v>土</v>
      </c>
      <c r="C84" s="61" t="str">
        <f>IF($A84="","",IFERROR(VLOOKUP(DATE(IF($C$2+2&lt;=3, $C$1+1, $C$1), $C$2+2, $A84),祝日マスタ!$A:$B,2,FALSE),""))</f>
        <v/>
      </c>
      <c r="D84" s="78"/>
      <c r="E84" s="43"/>
      <c r="F84" s="43"/>
      <c r="G84" s="43"/>
      <c r="H84" s="43"/>
      <c r="I84" s="20"/>
      <c r="J84" s="13"/>
      <c r="K84" s="13"/>
      <c r="L84" s="13"/>
      <c r="M84" s="13"/>
      <c r="N84" s="13"/>
      <c r="O84" s="13"/>
      <c r="P84" s="13"/>
      <c r="Q84" s="13"/>
    </row>
    <row r="85" spans="1:17" ht="30" customHeight="1" outlineLevel="1">
      <c r="A85" s="16">
        <f t="shared" si="2"/>
        <v>7</v>
      </c>
      <c r="B85" s="21" t="str">
        <f>IF($A85="","",IF(COUNTIF(祝日マスタ!$A:$A, DATE(IF($C$2+2&lt;=3, $C$1+1, $C$1), $C$2+2, $A85)),"祝",TEXT(DATE(IF($C$2+2&lt;=3, $C$1+1, $C$1), $C$2+2, $A85), "aaa")))</f>
        <v>日</v>
      </c>
      <c r="C85" s="61" t="str">
        <f>IF($A85="","",IFERROR(VLOOKUP(DATE(IF($C$2+2&lt;=3, $C$1+1, $C$1), $C$2+2, $A85),祝日マスタ!$A:$B,2,FALSE),""))</f>
        <v/>
      </c>
      <c r="D85" s="78"/>
      <c r="E85" s="42"/>
      <c r="F85" s="42"/>
      <c r="G85" s="42"/>
      <c r="H85" s="42"/>
      <c r="I85" s="20"/>
      <c r="J85" s="13"/>
      <c r="K85" s="13"/>
      <c r="L85" s="13"/>
      <c r="M85" s="13"/>
      <c r="N85" s="13"/>
      <c r="O85" s="13"/>
      <c r="P85" s="13"/>
      <c r="Q85" s="13"/>
    </row>
    <row r="86" spans="1:17" ht="36.75" customHeight="1" outlineLevel="1">
      <c r="A86" s="16">
        <f t="shared" si="2"/>
        <v>8</v>
      </c>
      <c r="B86" s="21" t="str">
        <f>IF($A86="","",IF(COUNTIF(祝日マスタ!$A:$A, DATE(IF($C$2+2&lt;=3, $C$1+1, $C$1), $C$2+2, $A86)),"祝",TEXT(DATE(IF($C$2+2&lt;=3, $C$1+1, $C$1), $C$2+2, $A86), "aaa")))</f>
        <v>月</v>
      </c>
      <c r="C86" s="61" t="str">
        <f>IF($A86="","",IFERROR(VLOOKUP(DATE(IF($C$2+2&lt;=3, $C$1+1, $C$1), $C$2+2, $A86),祝日マスタ!$A:$B,2,FALSE),""))</f>
        <v/>
      </c>
      <c r="D86" s="78"/>
      <c r="E86" s="44"/>
      <c r="F86" s="44"/>
      <c r="G86" s="44"/>
      <c r="H86" s="44"/>
      <c r="I86" s="20"/>
      <c r="J86" s="13"/>
      <c r="K86" s="13"/>
      <c r="L86" s="13"/>
      <c r="M86" s="13"/>
      <c r="N86" s="13"/>
      <c r="O86" s="13"/>
      <c r="P86" s="13"/>
      <c r="Q86" s="13"/>
    </row>
    <row r="87" spans="1:17" ht="30" customHeight="1" outlineLevel="1">
      <c r="A87" s="16">
        <f t="shared" si="2"/>
        <v>9</v>
      </c>
      <c r="B87" s="21" t="str">
        <f>IF($A87="","",IF(COUNTIF(祝日マスタ!$A:$A, DATE(IF($C$2+2&lt;=3, $C$1+1, $C$1), $C$2+2, $A87)),"祝",TEXT(DATE(IF($C$2+2&lt;=3, $C$1+1, $C$1), $C$2+2, $A87), "aaa")))</f>
        <v>火</v>
      </c>
      <c r="C87" s="61" t="str">
        <f>IF($A87="","",IFERROR(VLOOKUP(DATE(IF($C$2+2&lt;=3, $C$1+1, $C$1), $C$2+2, $A87),祝日マスタ!$A:$B,2,FALSE),""))</f>
        <v/>
      </c>
      <c r="D87" s="78"/>
      <c r="E87" s="45"/>
      <c r="F87" s="45"/>
      <c r="G87" s="45"/>
      <c r="H87" s="45"/>
      <c r="I87" s="20"/>
      <c r="J87" s="13"/>
      <c r="K87" s="13"/>
      <c r="L87" s="13"/>
      <c r="M87" s="13"/>
      <c r="N87" s="13"/>
      <c r="O87" s="13"/>
      <c r="P87" s="13"/>
      <c r="Q87" s="13"/>
    </row>
    <row r="88" spans="1:17" ht="30" customHeight="1" outlineLevel="1">
      <c r="A88" s="16">
        <f t="shared" si="2"/>
        <v>10</v>
      </c>
      <c r="B88" s="21" t="str">
        <f>IF($A88="","",IF(COUNTIF(祝日マスタ!$A:$A, DATE(IF($C$2+2&lt;=3, $C$1+1, $C$1), $C$2+2, $A88)),"祝",TEXT(DATE(IF($C$2+2&lt;=3, $C$1+1, $C$1), $C$2+2, $A88), "aaa")))</f>
        <v>水</v>
      </c>
      <c r="C88" s="61" t="str">
        <f>IF($A88="","",IFERROR(VLOOKUP(DATE(IF($C$2+2&lt;=3, $C$1+1, $C$1), $C$2+2, $A88),祝日マスタ!$A:$B,2,FALSE),""))</f>
        <v/>
      </c>
      <c r="D88" s="78"/>
      <c r="E88" s="42"/>
      <c r="F88" s="42"/>
      <c r="G88" s="42"/>
      <c r="H88" s="42"/>
      <c r="I88" s="20"/>
      <c r="J88" s="13"/>
      <c r="K88" s="13"/>
      <c r="L88" s="13"/>
      <c r="M88" s="13"/>
      <c r="N88" s="13"/>
      <c r="O88" s="13"/>
      <c r="P88" s="13"/>
      <c r="Q88" s="13"/>
    </row>
    <row r="89" spans="1:17" ht="30" customHeight="1" outlineLevel="1">
      <c r="A89" s="16">
        <f t="shared" si="2"/>
        <v>11</v>
      </c>
      <c r="B89" s="21" t="str">
        <f>IF($A89="","",IF(COUNTIF(祝日マスタ!$A:$A, DATE(IF($C$2+2&lt;=3, $C$1+1, $C$1), $C$2+2, $A89)),"祝",TEXT(DATE(IF($C$2+2&lt;=3, $C$1+1, $C$1), $C$2+2, $A89), "aaa")))</f>
        <v>木</v>
      </c>
      <c r="C89" s="61" t="str">
        <f>IF($A89="","",IFERROR(VLOOKUP(DATE(IF($C$2+2&lt;=3, $C$1+1, $C$1), $C$2+2, $A89),祝日マスタ!$A:$B,2,FALSE),""))</f>
        <v/>
      </c>
      <c r="D89" s="78"/>
      <c r="E89" s="42"/>
      <c r="F89" s="42"/>
      <c r="G89" s="42"/>
      <c r="H89" s="42"/>
      <c r="I89" s="20"/>
      <c r="J89" s="13"/>
      <c r="K89" s="13"/>
      <c r="L89" s="13"/>
      <c r="M89" s="13"/>
      <c r="N89" s="13"/>
      <c r="O89" s="13"/>
      <c r="P89" s="13"/>
      <c r="Q89" s="13"/>
    </row>
    <row r="90" spans="1:17" ht="30" customHeight="1" outlineLevel="1">
      <c r="A90" s="16">
        <f t="shared" si="2"/>
        <v>12</v>
      </c>
      <c r="B90" s="21" t="str">
        <f>IF($A90="","",IF(COUNTIF(祝日マスタ!$A:$A, DATE(IF($C$2+2&lt;=3, $C$1+1, $C$1), $C$2+2, $A90)),"祝",TEXT(DATE(IF($C$2+2&lt;=3, $C$1+1, $C$1), $C$2+2, $A90), "aaa")))</f>
        <v>金</v>
      </c>
      <c r="C90" s="61" t="str">
        <f>IF($A90="","",IFERROR(VLOOKUP(DATE(IF($C$2+2&lt;=3, $C$1+1, $C$1), $C$2+2, $A90),祝日マスタ!$A:$B,2,FALSE),""))</f>
        <v/>
      </c>
      <c r="D90" s="78"/>
      <c r="E90" s="42"/>
      <c r="F90" s="42"/>
      <c r="G90" s="42"/>
      <c r="H90" s="42"/>
      <c r="I90" s="20"/>
      <c r="J90" s="13"/>
      <c r="K90" s="13"/>
      <c r="L90" s="13"/>
      <c r="M90" s="13"/>
      <c r="N90" s="13"/>
      <c r="O90" s="13"/>
      <c r="P90" s="13"/>
      <c r="Q90" s="13"/>
    </row>
    <row r="91" spans="1:17" ht="30" customHeight="1" outlineLevel="1">
      <c r="A91" s="16">
        <f t="shared" si="2"/>
        <v>13</v>
      </c>
      <c r="B91" s="21" t="str">
        <f>IF($A91="","",IF(COUNTIF(祝日マスタ!$A:$A, DATE(IF($C$2+2&lt;=3, $C$1+1, $C$1), $C$2+2, $A91)),"祝",TEXT(DATE(IF($C$2+2&lt;=3, $C$1+1, $C$1), $C$2+2, $A91), "aaa")))</f>
        <v>土</v>
      </c>
      <c r="C91" s="61" t="str">
        <f>IF($A91="","",IFERROR(VLOOKUP(DATE(IF($C$2+2&lt;=3, $C$1+1, $C$1), $C$2+2, $A91),祝日マスタ!$A:$B,2,FALSE),""))</f>
        <v/>
      </c>
      <c r="D91" s="78"/>
      <c r="E91" s="42"/>
      <c r="F91" s="42"/>
      <c r="G91" s="42"/>
      <c r="H91" s="42"/>
      <c r="I91" s="20"/>
      <c r="J91" s="13"/>
      <c r="K91" s="13"/>
      <c r="L91" s="13"/>
      <c r="M91" s="13"/>
      <c r="N91" s="13"/>
      <c r="O91" s="13"/>
      <c r="P91" s="13"/>
      <c r="Q91" s="13"/>
    </row>
    <row r="92" spans="1:17" ht="30" customHeight="1" outlineLevel="1">
      <c r="A92" s="16">
        <f t="shared" si="2"/>
        <v>14</v>
      </c>
      <c r="B92" s="21" t="str">
        <f>IF($A92="","",IF(COUNTIF(祝日マスタ!$A:$A, DATE(IF($C$2+2&lt;=3, $C$1+1, $C$1), $C$2+2, $A92)),"祝",TEXT(DATE(IF($C$2+2&lt;=3, $C$1+1, $C$1), $C$2+2, $A92), "aaa")))</f>
        <v>日</v>
      </c>
      <c r="C92" s="61" t="str">
        <f>IF($A92="","",IFERROR(VLOOKUP(DATE(IF($C$2+2&lt;=3, $C$1+1, $C$1), $C$2+2, $A92),祝日マスタ!$A:$B,2,FALSE),""))</f>
        <v/>
      </c>
      <c r="D92" s="78"/>
      <c r="E92" s="43"/>
      <c r="F92" s="43"/>
      <c r="G92" s="43"/>
      <c r="H92" s="43"/>
      <c r="I92" s="20"/>
      <c r="J92" s="13"/>
      <c r="K92" s="13"/>
      <c r="L92" s="13"/>
      <c r="M92" s="13"/>
      <c r="N92" s="13"/>
      <c r="O92" s="13"/>
      <c r="P92" s="13"/>
      <c r="Q92" s="13"/>
    </row>
    <row r="93" spans="1:17" ht="30" customHeight="1" outlineLevel="1">
      <c r="A93" s="16">
        <f t="shared" si="2"/>
        <v>15</v>
      </c>
      <c r="B93" s="21" t="str">
        <f>IF($A93="","",IF(COUNTIF(祝日マスタ!$A:$A, DATE(IF($C$2+2&lt;=3, $C$1+1, $C$1), $C$2+2, $A93)),"祝",TEXT(DATE(IF($C$2+2&lt;=3, $C$1+1, $C$1), $C$2+2, $A93), "aaa")))</f>
        <v>月</v>
      </c>
      <c r="C93" s="61" t="str">
        <f>IF($A93="","",IFERROR(VLOOKUP(DATE(IF($C$2+2&lt;=3, $C$1+1, $C$1), $C$2+2, $A93),祝日マスタ!$A:$B,2,FALSE),""))</f>
        <v/>
      </c>
      <c r="D93" s="78"/>
      <c r="E93" s="42"/>
      <c r="F93" s="42"/>
      <c r="G93" s="42"/>
      <c r="H93" s="42"/>
      <c r="I93" s="20"/>
      <c r="J93" s="13"/>
      <c r="K93" s="13"/>
      <c r="L93" s="13"/>
      <c r="M93" s="13"/>
      <c r="N93" s="13"/>
      <c r="O93" s="13"/>
      <c r="P93" s="13"/>
      <c r="Q93" s="13"/>
    </row>
    <row r="94" spans="1:17" ht="30" customHeight="1" outlineLevel="1">
      <c r="A94" s="16">
        <f t="shared" si="2"/>
        <v>16</v>
      </c>
      <c r="B94" s="21" t="str">
        <f>IF($A94="","",IF(COUNTIF(祝日マスタ!$A:$A, DATE(IF($C$2+2&lt;=3, $C$1+1, $C$1), $C$2+2, $A94)),"祝",TEXT(DATE(IF($C$2+2&lt;=3, $C$1+1, $C$1), $C$2+2, $A94), "aaa")))</f>
        <v>火</v>
      </c>
      <c r="C94" s="61" t="str">
        <f>IF($A94="","",IFERROR(VLOOKUP(DATE(IF($C$2+2&lt;=3, $C$1+1, $C$1), $C$2+2, $A94),祝日マスタ!$A:$B,2,FALSE),""))</f>
        <v/>
      </c>
      <c r="D94" s="78"/>
      <c r="E94" s="42"/>
      <c r="F94" s="42"/>
      <c r="G94" s="42"/>
      <c r="H94" s="42"/>
      <c r="I94" s="20"/>
      <c r="J94" s="13"/>
      <c r="K94" s="13"/>
      <c r="L94" s="13"/>
      <c r="M94" s="13"/>
      <c r="N94" s="13"/>
      <c r="O94" s="13"/>
      <c r="P94" s="13"/>
      <c r="Q94" s="13"/>
    </row>
    <row r="95" spans="1:17" ht="30" customHeight="1" outlineLevel="1">
      <c r="A95" s="16">
        <f t="shared" si="2"/>
        <v>17</v>
      </c>
      <c r="B95" s="21" t="str">
        <f>IF($A95="","",IF(COUNTIF(祝日マスタ!$A:$A, DATE(IF($C$2+2&lt;=3, $C$1+1, $C$1), $C$2+2, $A95)),"祝",TEXT(DATE(IF($C$2+2&lt;=3, $C$1+1, $C$1), $C$2+2, $A95), "aaa")))</f>
        <v>水</v>
      </c>
      <c r="C95" s="61" t="str">
        <f>IF($A95="","",IFERROR(VLOOKUP(DATE(IF($C$2+2&lt;=3, $C$1+1, $C$1), $C$2+2, $A95),祝日マスタ!$A:$B,2,FALSE),""))</f>
        <v/>
      </c>
      <c r="D95" s="78"/>
      <c r="E95" s="42"/>
      <c r="F95" s="42"/>
      <c r="G95" s="42"/>
      <c r="H95" s="42"/>
      <c r="I95" s="20"/>
      <c r="J95" s="13"/>
      <c r="K95" s="13"/>
      <c r="L95" s="13"/>
      <c r="M95" s="13"/>
      <c r="N95" s="13"/>
      <c r="O95" s="13"/>
      <c r="P95" s="13"/>
      <c r="Q95" s="13"/>
    </row>
    <row r="96" spans="1:17" ht="30" customHeight="1" outlineLevel="1">
      <c r="A96" s="16">
        <f t="shared" si="2"/>
        <v>18</v>
      </c>
      <c r="B96" s="21" t="str">
        <f>IF($A96="","",IF(COUNTIF(祝日マスタ!$A:$A, DATE(IF($C$2+2&lt;=3, $C$1+1, $C$1), $C$2+2, $A96)),"祝",TEXT(DATE(IF($C$2+2&lt;=3, $C$1+1, $C$1), $C$2+2, $A96), "aaa")))</f>
        <v>木</v>
      </c>
      <c r="C96" s="61" t="str">
        <f>IF($A96="","",IFERROR(VLOOKUP(DATE(IF($C$2+2&lt;=3, $C$1+1, $C$1), $C$2+2, $A96),祝日マスタ!$A:$B,2,FALSE),""))</f>
        <v/>
      </c>
      <c r="D96" s="78"/>
      <c r="E96" s="42"/>
      <c r="F96" s="42"/>
      <c r="G96" s="42"/>
      <c r="H96" s="42"/>
      <c r="I96" s="20"/>
      <c r="J96" s="13"/>
      <c r="K96" s="13"/>
      <c r="L96" s="13"/>
      <c r="M96" s="13"/>
      <c r="N96" s="13"/>
      <c r="O96" s="13"/>
      <c r="P96" s="13"/>
      <c r="Q96" s="13"/>
    </row>
    <row r="97" spans="1:17" ht="30" customHeight="1" outlineLevel="1">
      <c r="A97" s="16">
        <f t="shared" si="2"/>
        <v>19</v>
      </c>
      <c r="B97" s="21" t="str">
        <f>IF($A97="","",IF(COUNTIF(祝日マスタ!$A:$A, DATE(IF($C$2+2&lt;=3, $C$1+1, $C$1), $C$2+2, $A97)),"祝",TEXT(DATE(IF($C$2+2&lt;=3, $C$1+1, $C$1), $C$2+2, $A97), "aaa")))</f>
        <v>金</v>
      </c>
      <c r="C97" s="61" t="str">
        <f>IF($A97="","",IFERROR(VLOOKUP(DATE(IF($C$2+2&lt;=3, $C$1+1, $C$1), $C$2+2, $A97),祝日マスタ!$A:$B,2,FALSE),""))</f>
        <v/>
      </c>
      <c r="D97" s="78"/>
      <c r="E97" s="42"/>
      <c r="F97" s="42"/>
      <c r="G97" s="42"/>
      <c r="H97" s="42"/>
      <c r="I97" s="20"/>
      <c r="J97" s="13"/>
      <c r="K97" s="13"/>
      <c r="L97" s="13"/>
      <c r="M97" s="13"/>
      <c r="N97" s="13"/>
      <c r="O97" s="13"/>
      <c r="P97" s="13"/>
      <c r="Q97" s="13"/>
    </row>
    <row r="98" spans="1:17" ht="30" customHeight="1" outlineLevel="1">
      <c r="A98" s="16">
        <f t="shared" si="2"/>
        <v>20</v>
      </c>
      <c r="B98" s="21" t="str">
        <f>IF($A98="","",IF(COUNTIF(祝日マスタ!$A:$A, DATE(IF($C$2+2&lt;=3, $C$1+1, $C$1), $C$2+2, $A98)),"祝",TEXT(DATE(IF($C$2+2&lt;=3, $C$1+1, $C$1), $C$2+2, $A98), "aaa")))</f>
        <v>土</v>
      </c>
      <c r="C98" s="61" t="str">
        <f>IF($A98="","",IFERROR(VLOOKUP(DATE(IF($C$2+2&lt;=3, $C$1+1, $C$1), $C$2+2, $A98),祝日マスタ!$A:$B,2,FALSE),""))</f>
        <v/>
      </c>
      <c r="D98" s="78"/>
      <c r="E98" s="44"/>
      <c r="F98" s="44"/>
      <c r="G98" s="44"/>
      <c r="H98" s="44"/>
      <c r="I98" s="20"/>
      <c r="J98" s="13"/>
      <c r="K98" s="13"/>
      <c r="L98" s="13"/>
      <c r="M98" s="13"/>
      <c r="N98" s="13"/>
      <c r="O98" s="13"/>
      <c r="P98" s="13"/>
      <c r="Q98" s="13"/>
    </row>
    <row r="99" spans="1:17" ht="30" customHeight="1" outlineLevel="1">
      <c r="A99" s="16">
        <f t="shared" si="2"/>
        <v>21</v>
      </c>
      <c r="B99" s="21" t="str">
        <f>IF($A99="","",IF(COUNTIF(祝日マスタ!$A:$A, DATE(IF($C$2+2&lt;=3, $C$1+1, $C$1), $C$2+2, $A99)),"祝",TEXT(DATE(IF($C$2+2&lt;=3, $C$1+1, $C$1), $C$2+2, $A99), "aaa")))</f>
        <v>日</v>
      </c>
      <c r="C99" s="61" t="str">
        <f>IF($A99="","",IFERROR(VLOOKUP(DATE(IF($C$2+2&lt;=3, $C$1+1, $C$1), $C$2+2, $A99),祝日マスタ!$A:$B,2,FALSE),""))</f>
        <v/>
      </c>
      <c r="D99" s="78"/>
      <c r="E99" s="44"/>
      <c r="F99" s="44"/>
      <c r="G99" s="44"/>
      <c r="H99" s="44"/>
      <c r="I99" s="20"/>
      <c r="J99" s="13"/>
      <c r="K99" s="13"/>
      <c r="L99" s="13"/>
      <c r="M99" s="13"/>
      <c r="N99" s="13"/>
      <c r="O99" s="13"/>
      <c r="P99" s="13"/>
      <c r="Q99" s="13"/>
    </row>
    <row r="100" spans="1:17" ht="30" customHeight="1" outlineLevel="1">
      <c r="A100" s="16">
        <f t="shared" si="2"/>
        <v>22</v>
      </c>
      <c r="B100" s="21" t="str">
        <f>IF($A100="","",IF(COUNTIF(祝日マスタ!$A:$A, DATE(IF($C$2+2&lt;=3, $C$1+1, $C$1), $C$2+2, $A100)),"祝",TEXT(DATE(IF($C$2+2&lt;=3, $C$1+1, $C$1), $C$2+2, $A100), "aaa")))</f>
        <v>月</v>
      </c>
      <c r="C100" s="61" t="str">
        <f>IF($A100="","",IFERROR(VLOOKUP(DATE(IF($C$2+2&lt;=3, $C$1+1, $C$1), $C$2+2, $A100),祝日マスタ!$A:$B,2,FALSE),""))</f>
        <v/>
      </c>
      <c r="D100" s="78"/>
      <c r="E100" s="44"/>
      <c r="F100" s="44"/>
      <c r="G100" s="44"/>
      <c r="H100" s="44"/>
      <c r="I100" s="20"/>
      <c r="J100" s="13"/>
      <c r="K100" s="13"/>
      <c r="L100" s="13"/>
      <c r="M100" s="13"/>
      <c r="N100" s="13"/>
      <c r="O100" s="13"/>
      <c r="P100" s="13"/>
      <c r="Q100" s="13"/>
    </row>
    <row r="101" spans="1:17" ht="30" customHeight="1" outlineLevel="1">
      <c r="A101" s="16">
        <f t="shared" si="2"/>
        <v>23</v>
      </c>
      <c r="B101" s="21" t="str">
        <f>IF($A101="","",IF(COUNTIF(祝日マスタ!$A:$A, DATE(IF($C$2+2&lt;=3, $C$1+1, $C$1), $C$2+2, $A101)),"祝",TEXT(DATE(IF($C$2+2&lt;=3, $C$1+1, $C$1), $C$2+2, $A101), "aaa")))</f>
        <v>火</v>
      </c>
      <c r="C101" s="61" t="str">
        <f>IF($A101="","",IFERROR(VLOOKUP(DATE(IF($C$2+2&lt;=3, $C$1+1, $C$1), $C$2+2, $A101),祝日マスタ!$A:$B,2,FALSE),""))</f>
        <v/>
      </c>
      <c r="D101" s="78"/>
      <c r="E101" s="44"/>
      <c r="F101" s="44"/>
      <c r="G101" s="44"/>
      <c r="H101" s="44"/>
      <c r="I101" s="20"/>
      <c r="J101" s="13"/>
      <c r="K101" s="13"/>
      <c r="L101" s="13"/>
      <c r="M101" s="13"/>
      <c r="N101" s="13"/>
      <c r="O101" s="13"/>
      <c r="P101" s="13"/>
      <c r="Q101" s="13"/>
    </row>
    <row r="102" spans="1:17" ht="30" customHeight="1" outlineLevel="1">
      <c r="A102" s="16">
        <f t="shared" si="2"/>
        <v>24</v>
      </c>
      <c r="B102" s="21" t="str">
        <f>IF($A102="","",IF(COUNTIF(祝日マスタ!$A:$A, DATE(IF($C$2+2&lt;=3, $C$1+1, $C$1), $C$2+2, $A102)),"祝",TEXT(DATE(IF($C$2+2&lt;=3, $C$1+1, $C$1), $C$2+2, $A102), "aaa")))</f>
        <v>水</v>
      </c>
      <c r="C102" s="61" t="str">
        <f>IF($A102="","",IFERROR(VLOOKUP(DATE(IF($C$2+2&lt;=3, $C$1+1, $C$1), $C$2+2, $A102),祝日マスタ!$A:$B,2,FALSE),""))</f>
        <v/>
      </c>
      <c r="D102" s="78"/>
      <c r="E102" s="44"/>
      <c r="F102" s="44"/>
      <c r="G102" s="44"/>
      <c r="H102" s="44"/>
      <c r="I102" s="20"/>
      <c r="J102" s="13"/>
      <c r="K102" s="13"/>
      <c r="L102" s="13"/>
      <c r="M102" s="13"/>
      <c r="N102" s="13"/>
      <c r="O102" s="13"/>
      <c r="P102" s="13"/>
      <c r="Q102" s="13"/>
    </row>
    <row r="103" spans="1:17" ht="30" customHeight="1" outlineLevel="1">
      <c r="A103" s="16">
        <f t="shared" si="2"/>
        <v>25</v>
      </c>
      <c r="B103" s="21" t="str">
        <f>IF($A103="","",IF(COUNTIF(祝日マスタ!$A:$A, DATE(IF($C$2+2&lt;=3, $C$1+1, $C$1), $C$2+2, $A103)),"祝",TEXT(DATE(IF($C$2+2&lt;=3, $C$1+1, $C$1), $C$2+2, $A103), "aaa")))</f>
        <v>木</v>
      </c>
      <c r="C103" s="61" t="str">
        <f>IF($A103="","",IFERROR(VLOOKUP(DATE(IF($C$2+2&lt;=3, $C$1+1, $C$1), $C$2+2, $A103),祝日マスタ!$A:$B,2,FALSE),""))</f>
        <v/>
      </c>
      <c r="D103" s="78"/>
      <c r="E103" s="43"/>
      <c r="F103" s="43"/>
      <c r="G103" s="43"/>
      <c r="H103" s="43"/>
      <c r="I103" s="20"/>
      <c r="J103" s="13"/>
      <c r="K103" s="13"/>
      <c r="L103" s="13"/>
      <c r="M103" s="13"/>
      <c r="N103" s="13"/>
      <c r="O103" s="13"/>
      <c r="P103" s="13"/>
      <c r="Q103" s="13"/>
    </row>
    <row r="104" spans="1:17" ht="30" customHeight="1" outlineLevel="1">
      <c r="A104" s="16">
        <f t="shared" si="2"/>
        <v>26</v>
      </c>
      <c r="B104" s="21" t="str">
        <f>IF($A104="","",IF(COUNTIF(祝日マスタ!$A:$A, DATE(IF($C$2+2&lt;=3, $C$1+1, $C$1), $C$2+2, $A104)),"祝",TEXT(DATE(IF($C$2+2&lt;=3, $C$1+1, $C$1), $C$2+2, $A104), "aaa")))</f>
        <v>金</v>
      </c>
      <c r="C104" s="61" t="str">
        <f>IF($A104="","",IFERROR(VLOOKUP(DATE(IF($C$2+2&lt;=3, $C$1+1, $C$1), $C$2+2, $A104),祝日マスタ!$A:$B,2,FALSE),""))</f>
        <v/>
      </c>
      <c r="D104" s="78"/>
      <c r="E104" s="42"/>
      <c r="F104" s="42"/>
      <c r="G104" s="42"/>
      <c r="H104" s="42"/>
      <c r="I104" s="20"/>
      <c r="J104" s="13"/>
      <c r="K104" s="13"/>
      <c r="L104" s="13"/>
      <c r="M104" s="13"/>
      <c r="N104" s="13"/>
      <c r="O104" s="13"/>
      <c r="P104" s="13"/>
      <c r="Q104" s="13"/>
    </row>
    <row r="105" spans="1:17" ht="30" customHeight="1" outlineLevel="1">
      <c r="A105" s="16">
        <f t="shared" si="2"/>
        <v>27</v>
      </c>
      <c r="B105" s="21" t="str">
        <f>IF($A105="","",IF(COUNTIF(祝日マスタ!$A:$A, DATE(IF($C$2+2&lt;=3, $C$1+1, $C$1), $C$2+2, $A105)),"祝",TEXT(DATE(IF($C$2+2&lt;=3, $C$1+1, $C$1), $C$2+2, $A105), "aaa")))</f>
        <v>土</v>
      </c>
      <c r="C105" s="61" t="str">
        <f>IF($A105="","",IFERROR(VLOOKUP(DATE(IF($C$2+2&lt;=3, $C$1+1, $C$1), $C$2+2, $A105),祝日マスタ!$A:$B,2,FALSE),""))</f>
        <v/>
      </c>
      <c r="D105" s="78"/>
      <c r="E105" s="43"/>
      <c r="F105" s="43"/>
      <c r="G105" s="43"/>
      <c r="H105" s="43"/>
      <c r="I105" s="20"/>
      <c r="J105" s="13"/>
      <c r="K105" s="13"/>
      <c r="L105" s="13"/>
      <c r="M105" s="13"/>
      <c r="N105" s="13"/>
      <c r="O105" s="13"/>
      <c r="P105" s="13"/>
      <c r="Q105" s="13"/>
    </row>
    <row r="106" spans="1:17" ht="30" customHeight="1" outlineLevel="1">
      <c r="A106" s="16">
        <f t="shared" si="2"/>
        <v>28</v>
      </c>
      <c r="B106" s="21" t="str">
        <f>IF($A106="","",IF(COUNTIF(祝日マスタ!$A:$A, DATE(IF($C$2+2&lt;=3, $C$1+1, $C$1), $C$2+2, $A106)),"祝",TEXT(DATE(IF($C$2+2&lt;=3, $C$1+1, $C$1), $C$2+2, $A106), "aaa")))</f>
        <v>日</v>
      </c>
      <c r="C106" s="61" t="str">
        <f>IF($A106="","",IFERROR(VLOOKUP(DATE(IF($C$2+2&lt;=3, $C$1+1, $C$1), $C$2+2, $A106),祝日マスタ!$A:$B,2,FALSE),""))</f>
        <v/>
      </c>
      <c r="D106" s="78"/>
      <c r="E106" s="42"/>
      <c r="F106" s="42"/>
      <c r="G106" s="42"/>
      <c r="H106" s="42"/>
      <c r="I106" s="20"/>
      <c r="J106" s="13"/>
      <c r="K106" s="13"/>
      <c r="L106" s="13"/>
      <c r="M106" s="13"/>
      <c r="N106" s="13"/>
      <c r="O106" s="13"/>
      <c r="P106" s="13"/>
      <c r="Q106" s="13"/>
    </row>
    <row r="107" spans="1:17" ht="30" customHeight="1" outlineLevel="1">
      <c r="A107" s="16">
        <f t="shared" si="2"/>
        <v>29</v>
      </c>
      <c r="B107" s="21" t="str">
        <f>IF($A107="","",IF(COUNTIF(祝日マスタ!$A:$A, DATE(IF($C$2+2&lt;=3, $C$1+1, $C$1), $C$2+2, $A107)),"祝",TEXT(DATE(IF($C$2+2&lt;=3, $C$1+1, $C$1), $C$2+2, $A107), "aaa")))</f>
        <v>月</v>
      </c>
      <c r="C107" s="61" t="str">
        <f>IF($A107="","",IFERROR(VLOOKUP(DATE(IF($C$2+2&lt;=3, $C$1+1, $C$1), $C$2+2, $A107),祝日マスタ!$A:$B,2,FALSE),""))</f>
        <v/>
      </c>
      <c r="D107" s="78"/>
      <c r="E107" s="46"/>
      <c r="F107" s="46"/>
      <c r="G107" s="46"/>
      <c r="H107" s="46"/>
      <c r="I107" s="20"/>
      <c r="J107" s="13"/>
      <c r="K107" s="13"/>
      <c r="L107" s="13"/>
      <c r="M107" s="13"/>
      <c r="N107" s="13"/>
      <c r="O107" s="13"/>
      <c r="P107" s="13"/>
      <c r="Q107" s="13"/>
    </row>
    <row r="108" spans="1:17" ht="30" customHeight="1" outlineLevel="1">
      <c r="A108" s="16">
        <f t="shared" si="2"/>
        <v>30</v>
      </c>
      <c r="B108" s="21" t="str">
        <f>IF($A108="","",IF(COUNTIF(祝日マスタ!$A:$A, DATE(IF($C$2+2&lt;=3, $C$1+1, $C$1), $C$2+2, $A108)),"祝",TEXT(DATE(IF($C$2+2&lt;=3, $C$1+1, $C$1), $C$2+2, $A108), "aaa")))</f>
        <v>火</v>
      </c>
      <c r="C108" s="61" t="str">
        <f>IF($A108="","",IFERROR(VLOOKUP(DATE(IF($C$2+2&lt;=3, $C$1+1, $C$1), $C$2+2, $A108),祝日マスタ!$A:$B,2,FALSE),""))</f>
        <v/>
      </c>
      <c r="D108" s="78"/>
      <c r="E108" s="42"/>
      <c r="F108" s="42"/>
      <c r="G108" s="42"/>
      <c r="H108" s="42"/>
      <c r="I108" s="20"/>
      <c r="J108" s="13"/>
      <c r="K108" s="13"/>
      <c r="L108" s="13"/>
      <c r="M108" s="13"/>
      <c r="N108" s="13"/>
      <c r="O108" s="13"/>
      <c r="P108" s="13"/>
      <c r="Q108" s="13"/>
    </row>
    <row r="109" spans="1:17" ht="30" customHeight="1" outlineLevel="1">
      <c r="A109" s="16" t="str">
        <f t="shared" si="2"/>
        <v/>
      </c>
      <c r="B109" s="21" t="str">
        <f>IF($A109="","",IF(COUNTIF(祝日マスタ!$A:$A, DATE(IF($C$2+2&lt;=3, $C$1+1, $C$1), $C$2+2, $A109)),"祝",TEXT(DATE(IF($C$2+2&lt;=3, $C$1+1, $C$1), $C$2+2, $A109), "aaa")))</f>
        <v/>
      </c>
      <c r="C109" s="61" t="str">
        <f>IF($A109="","",IFERROR(VLOOKUP(DATE(IF($C$2+2&lt;=3, $C$1+1, $C$1), $C$2+2, $A109),祝日マスタ!$A:$B,2,FALSE),""))</f>
        <v/>
      </c>
      <c r="D109" s="78"/>
      <c r="E109" s="42"/>
      <c r="F109" s="56"/>
      <c r="G109" s="56"/>
      <c r="H109" s="56"/>
      <c r="I109" s="52"/>
      <c r="J109" s="13"/>
      <c r="K109" s="13"/>
      <c r="L109" s="13"/>
      <c r="M109" s="13"/>
      <c r="N109" s="13"/>
      <c r="O109" s="13"/>
      <c r="P109" s="13"/>
      <c r="Q109" s="13"/>
    </row>
    <row r="110" spans="1:17" ht="30" customHeight="1" outlineLevel="1">
      <c r="A110" s="63" t="s">
        <v>32</v>
      </c>
      <c r="B110" s="63"/>
      <c r="C110" s="64"/>
      <c r="D110" s="65"/>
      <c r="E110" s="65"/>
      <c r="F110" s="66"/>
      <c r="G110" s="66"/>
      <c r="H110" s="66"/>
      <c r="I110" s="66"/>
      <c r="J110" s="13"/>
      <c r="K110" s="13"/>
      <c r="L110" s="13"/>
      <c r="M110" s="13"/>
      <c r="N110" s="13"/>
      <c r="O110" s="13"/>
      <c r="P110" s="13"/>
      <c r="Q110" s="13"/>
    </row>
    <row r="111" spans="1:17" ht="20.2" customHeight="1">
      <c r="A111" s="14" t="s">
        <v>29</v>
      </c>
      <c r="B111" s="39"/>
      <c r="C111" s="39"/>
      <c r="D111" s="39"/>
      <c r="E111" s="47"/>
      <c r="F111" s="39"/>
      <c r="G111" s="39"/>
      <c r="H111" s="39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26.2" customHeight="1">
      <c r="A112" s="9" t="str">
        <f>"令和"&amp;$C$1-2018&amp;"年度年間予定表("&amp;A114&amp;")"</f>
        <v>令和8年度年間予定表(7月)</v>
      </c>
      <c r="B112" s="39"/>
      <c r="C112" s="39"/>
      <c r="D112" s="39"/>
      <c r="E112" s="47"/>
      <c r="F112" s="39"/>
      <c r="G112" s="39"/>
      <c r="H112" s="39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13.8" customHeight="1">
      <c r="A113" s="48"/>
      <c r="B113" s="49"/>
      <c r="C113" s="49"/>
      <c r="D113" s="14"/>
      <c r="E113" s="50"/>
      <c r="F113" s="49"/>
      <c r="G113" s="49"/>
      <c r="H113" s="49"/>
      <c r="I113" s="49"/>
      <c r="J113" s="13"/>
      <c r="K113" s="13"/>
      <c r="L113" s="13"/>
      <c r="M113" s="13"/>
      <c r="N113" s="13"/>
      <c r="O113" s="13"/>
      <c r="P113" s="13"/>
      <c r="Q113" s="13"/>
    </row>
    <row r="114" spans="1:17" ht="30" customHeight="1">
      <c r="A114" s="67" t="str">
        <f>IF($C$2 + 3 &gt; 12, $C$2 + 3 - 12, $C$2 + 3) &amp; "月"</f>
        <v>7月</v>
      </c>
      <c r="B114" s="68"/>
      <c r="C114" s="69"/>
      <c r="D114" s="70"/>
      <c r="E114" s="70"/>
      <c r="F114" s="71"/>
      <c r="G114" s="71"/>
      <c r="H114" s="72"/>
      <c r="I114" s="73"/>
      <c r="J114" s="13"/>
      <c r="K114" s="13"/>
      <c r="L114" s="13"/>
      <c r="M114" s="13"/>
      <c r="N114" s="13"/>
      <c r="O114" s="13"/>
      <c r="P114" s="13"/>
      <c r="Q114" s="13"/>
    </row>
    <row r="115" spans="1:17" ht="30" customHeight="1" outlineLevel="1">
      <c r="A115" s="41">
        <v>1</v>
      </c>
      <c r="B115" s="21" t="str">
        <f>IF($A115="","",IF(COUNTIF(祝日マスタ!$A:$A, DATE(IF($C$2+3&lt;=3, $C$1+1, $C$1), $C$2+3, $A115)),"祝",TEXT(DATE(IF($C$2+3&lt;=3, $C$1+1, $C$1), $C$2+3, $A115), "aaa")))</f>
        <v>水</v>
      </c>
      <c r="C115" s="61" t="str">
        <f>IF($A115="","",IFERROR(VLOOKUP(DATE(IF($C$2+3&lt;=3, $C$1+1, $C$1), $C$2+3, $A115),祝日マスタ!$A:$B,2,FALSE),""))</f>
        <v/>
      </c>
      <c r="D115" s="79"/>
      <c r="E115" s="42"/>
      <c r="F115" s="42"/>
      <c r="G115" s="42"/>
      <c r="H115" s="42"/>
      <c r="I115" s="20"/>
      <c r="J115" s="13"/>
      <c r="K115" s="13"/>
      <c r="L115" s="13"/>
      <c r="M115" s="13"/>
      <c r="N115" s="13"/>
      <c r="O115" s="13"/>
      <c r="P115" s="13"/>
      <c r="Q115" s="13"/>
    </row>
    <row r="116" spans="1:17" ht="30" customHeight="1" outlineLevel="1">
      <c r="A116" s="16">
        <f t="shared" ref="A116:A145" si="3">IF(OR(A115="", A115=DAY(EOMONTH(DATE(IF($C$2+3&lt;=3, $C$1+1, $C$1), $C$2+3, 1), 0))),"",A115+1)</f>
        <v>2</v>
      </c>
      <c r="B116" s="21" t="str">
        <f>IF($A116="","",IF(COUNTIF(祝日マスタ!$A:$A, DATE(IF($C$2+3&lt;=3, $C$1+1, $C$1), $C$2+3, $A116)),"祝",TEXT(DATE(IF($C$2+3&lt;=3, $C$1+1, $C$1), $C$2+3, $A116), "aaa")))</f>
        <v>木</v>
      </c>
      <c r="C116" s="61" t="str">
        <f>IF($A116="","",IFERROR(VLOOKUP(DATE(IF($C$2+3&lt;=3, $C$1+1, $C$1), $C$2+3, $A116),祝日マスタ!$A:$B,2,FALSE),""))</f>
        <v/>
      </c>
      <c r="D116" s="78"/>
      <c r="E116" s="42"/>
      <c r="F116" s="42"/>
      <c r="G116" s="42"/>
      <c r="H116" s="42"/>
      <c r="I116" s="20"/>
      <c r="J116" s="13"/>
      <c r="K116" s="13"/>
      <c r="L116" s="13"/>
      <c r="M116" s="13"/>
      <c r="N116" s="13"/>
      <c r="O116" s="13"/>
      <c r="P116" s="13"/>
      <c r="Q116" s="13"/>
    </row>
    <row r="117" spans="1:17" ht="30" customHeight="1" outlineLevel="1">
      <c r="A117" s="16">
        <f t="shared" si="3"/>
        <v>3</v>
      </c>
      <c r="B117" s="21" t="str">
        <f>IF($A117="","",IF(COUNTIF(祝日マスタ!$A:$A, DATE(IF($C$2+3&lt;=3, $C$1+1, $C$1), $C$2+3, $A117)),"祝",TEXT(DATE(IF($C$2+3&lt;=3, $C$1+1, $C$1), $C$2+3, $A117), "aaa")))</f>
        <v>金</v>
      </c>
      <c r="C117" s="61" t="str">
        <f>IF($A117="","",IFERROR(VLOOKUP(DATE(IF($C$2+3&lt;=3, $C$1+1, $C$1), $C$2+3, $A117),祝日マスタ!$A:$B,2,FALSE),""))</f>
        <v/>
      </c>
      <c r="D117" s="78"/>
      <c r="E117" s="42"/>
      <c r="F117" s="42"/>
      <c r="G117" s="42"/>
      <c r="H117" s="42"/>
      <c r="I117" s="20"/>
      <c r="J117" s="13"/>
      <c r="K117" s="13"/>
      <c r="L117" s="13"/>
      <c r="M117" s="13"/>
      <c r="N117" s="13"/>
      <c r="O117" s="13"/>
      <c r="P117" s="13"/>
      <c r="Q117" s="13"/>
    </row>
    <row r="118" spans="1:17" ht="30" customHeight="1" outlineLevel="1">
      <c r="A118" s="16">
        <f t="shared" si="3"/>
        <v>4</v>
      </c>
      <c r="B118" s="21" t="str">
        <f>IF($A118="","",IF(COUNTIF(祝日マスタ!$A:$A, DATE(IF($C$2+3&lt;=3, $C$1+1, $C$1), $C$2+3, $A118)),"祝",TEXT(DATE(IF($C$2+3&lt;=3, $C$1+1, $C$1), $C$2+3, $A118), "aaa")))</f>
        <v>土</v>
      </c>
      <c r="C118" s="61" t="str">
        <f>IF($A118="","",IFERROR(VLOOKUP(DATE(IF($C$2+3&lt;=3, $C$1+1, $C$1), $C$2+3, $A118),祝日マスタ!$A:$B,2,FALSE),""))</f>
        <v/>
      </c>
      <c r="D118" s="78"/>
      <c r="E118" s="42"/>
      <c r="F118" s="42"/>
      <c r="G118" s="42"/>
      <c r="H118" s="42"/>
      <c r="I118" s="20"/>
      <c r="J118" s="13"/>
      <c r="K118" s="13"/>
      <c r="L118" s="13"/>
      <c r="M118" s="13"/>
      <c r="N118" s="13"/>
      <c r="O118" s="13"/>
      <c r="P118" s="13"/>
      <c r="Q118" s="13"/>
    </row>
    <row r="119" spans="1:17" ht="30" customHeight="1" outlineLevel="1">
      <c r="A119" s="16">
        <f t="shared" si="3"/>
        <v>5</v>
      </c>
      <c r="B119" s="21" t="str">
        <f>IF($A119="","",IF(COUNTIF(祝日マスタ!$A:$A, DATE(IF($C$2+3&lt;=3, $C$1+1, $C$1), $C$2+3, $A119)),"祝",TEXT(DATE(IF($C$2+3&lt;=3, $C$1+1, $C$1), $C$2+3, $A119), "aaa")))</f>
        <v>日</v>
      </c>
      <c r="C119" s="61" t="str">
        <f>IF($A119="","",IFERROR(VLOOKUP(DATE(IF($C$2+3&lt;=3, $C$1+1, $C$1), $C$2+3, $A119),祝日マスタ!$A:$B,2,FALSE),""))</f>
        <v/>
      </c>
      <c r="D119" s="78"/>
      <c r="E119" s="42"/>
      <c r="F119" s="42"/>
      <c r="G119" s="42"/>
      <c r="H119" s="42"/>
      <c r="I119" s="20"/>
      <c r="J119" s="13"/>
      <c r="K119" s="13"/>
      <c r="L119" s="13"/>
      <c r="M119" s="13"/>
      <c r="N119" s="13"/>
      <c r="O119" s="13"/>
      <c r="P119" s="13"/>
      <c r="Q119" s="13"/>
    </row>
    <row r="120" spans="1:17" ht="30" customHeight="1" outlineLevel="1">
      <c r="A120" s="16">
        <f t="shared" si="3"/>
        <v>6</v>
      </c>
      <c r="B120" s="21" t="str">
        <f>IF($A120="","",IF(COUNTIF(祝日マスタ!$A:$A, DATE(IF($C$2+3&lt;=3, $C$1+1, $C$1), $C$2+3, $A120)),"祝",TEXT(DATE(IF($C$2+3&lt;=3, $C$1+1, $C$1), $C$2+3, $A120), "aaa")))</f>
        <v>月</v>
      </c>
      <c r="C120" s="61" t="str">
        <f>IF($A120="","",IFERROR(VLOOKUP(DATE(IF($C$2+3&lt;=3, $C$1+1, $C$1), $C$2+3, $A120),祝日マスタ!$A:$B,2,FALSE),""))</f>
        <v/>
      </c>
      <c r="D120" s="78"/>
      <c r="E120" s="43"/>
      <c r="F120" s="43"/>
      <c r="G120" s="43"/>
      <c r="H120" s="43"/>
      <c r="I120" s="20"/>
      <c r="J120" s="13"/>
      <c r="K120" s="13"/>
      <c r="L120" s="13"/>
      <c r="M120" s="13"/>
      <c r="N120" s="13"/>
      <c r="O120" s="13"/>
      <c r="P120" s="13"/>
      <c r="Q120" s="13"/>
    </row>
    <row r="121" spans="1:17" ht="30" customHeight="1" outlineLevel="1">
      <c r="A121" s="16">
        <f t="shared" si="3"/>
        <v>7</v>
      </c>
      <c r="B121" s="21" t="str">
        <f>IF($A121="","",IF(COUNTIF(祝日マスタ!$A:$A, DATE(IF($C$2+3&lt;=3, $C$1+1, $C$1), $C$2+3, $A121)),"祝",TEXT(DATE(IF($C$2+3&lt;=3, $C$1+1, $C$1), $C$2+3, $A121), "aaa")))</f>
        <v>火</v>
      </c>
      <c r="C121" s="61" t="str">
        <f>IF($A121="","",IFERROR(VLOOKUP(DATE(IF($C$2+3&lt;=3, $C$1+1, $C$1), $C$2+3, $A121),祝日マスタ!$A:$B,2,FALSE),""))</f>
        <v/>
      </c>
      <c r="D121" s="78"/>
      <c r="E121" s="42"/>
      <c r="F121" s="42"/>
      <c r="G121" s="42"/>
      <c r="H121" s="42"/>
      <c r="I121" s="20"/>
      <c r="J121" s="13"/>
      <c r="K121" s="13"/>
      <c r="L121" s="13"/>
      <c r="M121" s="13"/>
      <c r="N121" s="13"/>
      <c r="O121" s="13"/>
      <c r="P121" s="13"/>
      <c r="Q121" s="13"/>
    </row>
    <row r="122" spans="1:17" ht="36.75" customHeight="1" outlineLevel="1">
      <c r="A122" s="16">
        <f t="shared" si="3"/>
        <v>8</v>
      </c>
      <c r="B122" s="21" t="str">
        <f>IF($A122="","",IF(COUNTIF(祝日マスタ!$A:$A, DATE(IF($C$2+3&lt;=3, $C$1+1, $C$1), $C$2+3, $A122)),"祝",TEXT(DATE(IF($C$2+3&lt;=3, $C$1+1, $C$1), $C$2+3, $A122), "aaa")))</f>
        <v>水</v>
      </c>
      <c r="C122" s="61" t="str">
        <f>IF($A122="","",IFERROR(VLOOKUP(DATE(IF($C$2+3&lt;=3, $C$1+1, $C$1), $C$2+3, $A122),祝日マスタ!$A:$B,2,FALSE),""))</f>
        <v/>
      </c>
      <c r="D122" s="78"/>
      <c r="E122" s="44"/>
      <c r="F122" s="44"/>
      <c r="G122" s="44"/>
      <c r="H122" s="44"/>
      <c r="I122" s="20"/>
      <c r="J122" s="13"/>
      <c r="K122" s="13"/>
      <c r="L122" s="13"/>
      <c r="M122" s="13"/>
      <c r="N122" s="13"/>
      <c r="O122" s="13"/>
      <c r="P122" s="13"/>
      <c r="Q122" s="13"/>
    </row>
    <row r="123" spans="1:17" ht="30" customHeight="1" outlineLevel="1">
      <c r="A123" s="16">
        <f t="shared" si="3"/>
        <v>9</v>
      </c>
      <c r="B123" s="21" t="str">
        <f>IF($A123="","",IF(COUNTIF(祝日マスタ!$A:$A, DATE(IF($C$2+3&lt;=3, $C$1+1, $C$1), $C$2+3, $A123)),"祝",TEXT(DATE(IF($C$2+3&lt;=3, $C$1+1, $C$1), $C$2+3, $A123), "aaa")))</f>
        <v>木</v>
      </c>
      <c r="C123" s="61" t="str">
        <f>IF($A123="","",IFERROR(VLOOKUP(DATE(IF($C$2+3&lt;=3, $C$1+1, $C$1), $C$2+3, $A123),祝日マスタ!$A:$B,2,FALSE),""))</f>
        <v/>
      </c>
      <c r="D123" s="78"/>
      <c r="E123" s="45"/>
      <c r="F123" s="45"/>
      <c r="G123" s="45"/>
      <c r="H123" s="45"/>
      <c r="I123" s="20"/>
      <c r="J123" s="13"/>
      <c r="K123" s="13"/>
      <c r="L123" s="13"/>
      <c r="M123" s="13"/>
      <c r="N123" s="13"/>
      <c r="O123" s="13"/>
      <c r="P123" s="13"/>
      <c r="Q123" s="13"/>
    </row>
    <row r="124" spans="1:17" ht="30" customHeight="1" outlineLevel="1">
      <c r="A124" s="16">
        <f t="shared" si="3"/>
        <v>10</v>
      </c>
      <c r="B124" s="21" t="str">
        <f>IF($A124="","",IF(COUNTIF(祝日マスタ!$A:$A, DATE(IF($C$2+3&lt;=3, $C$1+1, $C$1), $C$2+3, $A124)),"祝",TEXT(DATE(IF($C$2+3&lt;=3, $C$1+1, $C$1), $C$2+3, $A124), "aaa")))</f>
        <v>金</v>
      </c>
      <c r="C124" s="61" t="str">
        <f>IF($A124="","",IFERROR(VLOOKUP(DATE(IF($C$2+3&lt;=3, $C$1+1, $C$1), $C$2+3, $A124),祝日マスタ!$A:$B,2,FALSE),""))</f>
        <v/>
      </c>
      <c r="D124" s="78"/>
      <c r="E124" s="42"/>
      <c r="F124" s="42"/>
      <c r="G124" s="42"/>
      <c r="H124" s="42"/>
      <c r="I124" s="20"/>
      <c r="J124" s="13"/>
      <c r="K124" s="13"/>
      <c r="L124" s="13"/>
      <c r="M124" s="13"/>
      <c r="N124" s="13"/>
      <c r="O124" s="13"/>
      <c r="P124" s="13"/>
      <c r="Q124" s="13"/>
    </row>
    <row r="125" spans="1:17" ht="30" customHeight="1" outlineLevel="1">
      <c r="A125" s="16">
        <f t="shared" si="3"/>
        <v>11</v>
      </c>
      <c r="B125" s="21" t="str">
        <f>IF($A125="","",IF(COUNTIF(祝日マスタ!$A:$A, DATE(IF($C$2+3&lt;=3, $C$1+1, $C$1), $C$2+3, $A125)),"祝",TEXT(DATE(IF($C$2+3&lt;=3, $C$1+1, $C$1), $C$2+3, $A125), "aaa")))</f>
        <v>土</v>
      </c>
      <c r="C125" s="61" t="str">
        <f>IF($A125="","",IFERROR(VLOOKUP(DATE(IF($C$2+3&lt;=3, $C$1+1, $C$1), $C$2+3, $A125),祝日マスタ!$A:$B,2,FALSE),""))</f>
        <v/>
      </c>
      <c r="D125" s="78"/>
      <c r="E125" s="42"/>
      <c r="F125" s="42"/>
      <c r="G125" s="42"/>
      <c r="H125" s="42"/>
      <c r="I125" s="20"/>
      <c r="J125" s="13"/>
      <c r="K125" s="13"/>
      <c r="L125" s="13"/>
      <c r="M125" s="13"/>
      <c r="N125" s="13"/>
      <c r="O125" s="13"/>
      <c r="P125" s="13"/>
      <c r="Q125" s="13"/>
    </row>
    <row r="126" spans="1:17" ht="30" customHeight="1" outlineLevel="1">
      <c r="A126" s="16">
        <f t="shared" si="3"/>
        <v>12</v>
      </c>
      <c r="B126" s="21" t="str">
        <f>IF($A126="","",IF(COUNTIF(祝日マスタ!$A:$A, DATE(IF($C$2+3&lt;=3, $C$1+1, $C$1), $C$2+3, $A126)),"祝",TEXT(DATE(IF($C$2+3&lt;=3, $C$1+1, $C$1), $C$2+3, $A126), "aaa")))</f>
        <v>日</v>
      </c>
      <c r="C126" s="61" t="str">
        <f>IF($A126="","",IFERROR(VLOOKUP(DATE(IF($C$2+3&lt;=3, $C$1+1, $C$1), $C$2+3, $A126),祝日マスタ!$A:$B,2,FALSE),""))</f>
        <v/>
      </c>
      <c r="D126" s="78"/>
      <c r="E126" s="42"/>
      <c r="F126" s="42"/>
      <c r="G126" s="42"/>
      <c r="H126" s="42"/>
      <c r="I126" s="20"/>
      <c r="J126" s="13"/>
      <c r="K126" s="13"/>
      <c r="L126" s="13"/>
      <c r="M126" s="13"/>
      <c r="N126" s="13"/>
      <c r="O126" s="13"/>
      <c r="P126" s="13"/>
      <c r="Q126" s="13"/>
    </row>
    <row r="127" spans="1:17" ht="30" customHeight="1" outlineLevel="1">
      <c r="A127" s="16">
        <f t="shared" si="3"/>
        <v>13</v>
      </c>
      <c r="B127" s="21" t="str">
        <f>IF($A127="","",IF(COUNTIF(祝日マスタ!$A:$A, DATE(IF($C$2+3&lt;=3, $C$1+1, $C$1), $C$2+3, $A127)),"祝",TEXT(DATE(IF($C$2+3&lt;=3, $C$1+1, $C$1), $C$2+3, $A127), "aaa")))</f>
        <v>月</v>
      </c>
      <c r="C127" s="61" t="str">
        <f>IF($A127="","",IFERROR(VLOOKUP(DATE(IF($C$2+3&lt;=3, $C$1+1, $C$1), $C$2+3, $A127),祝日マスタ!$A:$B,2,FALSE),""))</f>
        <v/>
      </c>
      <c r="D127" s="78"/>
      <c r="E127" s="42"/>
      <c r="F127" s="42"/>
      <c r="G127" s="42"/>
      <c r="H127" s="42"/>
      <c r="I127" s="20"/>
      <c r="J127" s="13"/>
      <c r="K127" s="13"/>
      <c r="L127" s="13"/>
      <c r="M127" s="13"/>
      <c r="N127" s="13"/>
      <c r="O127" s="13"/>
      <c r="P127" s="13"/>
      <c r="Q127" s="13"/>
    </row>
    <row r="128" spans="1:17" ht="30" customHeight="1" outlineLevel="1">
      <c r="A128" s="16">
        <f t="shared" si="3"/>
        <v>14</v>
      </c>
      <c r="B128" s="21" t="str">
        <f>IF($A128="","",IF(COUNTIF(祝日マスタ!$A:$A, DATE(IF($C$2+3&lt;=3, $C$1+1, $C$1), $C$2+3, $A128)),"祝",TEXT(DATE(IF($C$2+3&lt;=3, $C$1+1, $C$1), $C$2+3, $A128), "aaa")))</f>
        <v>火</v>
      </c>
      <c r="C128" s="61" t="str">
        <f>IF($A128="","",IFERROR(VLOOKUP(DATE(IF($C$2+3&lt;=3, $C$1+1, $C$1), $C$2+3, $A128),祝日マスタ!$A:$B,2,FALSE),""))</f>
        <v/>
      </c>
      <c r="D128" s="78"/>
      <c r="E128" s="43"/>
      <c r="F128" s="43"/>
      <c r="G128" s="43"/>
      <c r="H128" s="43"/>
      <c r="I128" s="20"/>
      <c r="J128" s="13"/>
      <c r="K128" s="13"/>
      <c r="L128" s="13"/>
      <c r="M128" s="13"/>
      <c r="N128" s="13"/>
      <c r="O128" s="13"/>
      <c r="P128" s="13"/>
      <c r="Q128" s="13"/>
    </row>
    <row r="129" spans="1:17" ht="30" customHeight="1" outlineLevel="1">
      <c r="A129" s="16">
        <f t="shared" si="3"/>
        <v>15</v>
      </c>
      <c r="B129" s="21" t="str">
        <f>IF($A129="","",IF(COUNTIF(祝日マスタ!$A:$A, DATE(IF($C$2+3&lt;=3, $C$1+1, $C$1), $C$2+3, $A129)),"祝",TEXT(DATE(IF($C$2+3&lt;=3, $C$1+1, $C$1), $C$2+3, $A129), "aaa")))</f>
        <v>水</v>
      </c>
      <c r="C129" s="61" t="str">
        <f>IF($A129="","",IFERROR(VLOOKUP(DATE(IF($C$2+3&lt;=3, $C$1+1, $C$1), $C$2+3, $A129),祝日マスタ!$A:$B,2,FALSE),""))</f>
        <v/>
      </c>
      <c r="D129" s="78"/>
      <c r="E129" s="42"/>
      <c r="F129" s="42"/>
      <c r="G129" s="42"/>
      <c r="H129" s="42"/>
      <c r="I129" s="20"/>
      <c r="J129" s="13"/>
      <c r="K129" s="13"/>
      <c r="L129" s="13"/>
      <c r="M129" s="13"/>
      <c r="N129" s="13"/>
      <c r="O129" s="13"/>
      <c r="P129" s="13"/>
      <c r="Q129" s="13"/>
    </row>
    <row r="130" spans="1:17" ht="30" customHeight="1" outlineLevel="1">
      <c r="A130" s="16">
        <f t="shared" si="3"/>
        <v>16</v>
      </c>
      <c r="B130" s="21" t="str">
        <f>IF($A130="","",IF(COUNTIF(祝日マスタ!$A:$A, DATE(IF($C$2+3&lt;=3, $C$1+1, $C$1), $C$2+3, $A130)),"祝",TEXT(DATE(IF($C$2+3&lt;=3, $C$1+1, $C$1), $C$2+3, $A130), "aaa")))</f>
        <v>木</v>
      </c>
      <c r="C130" s="61" t="str">
        <f>IF($A130="","",IFERROR(VLOOKUP(DATE(IF($C$2+3&lt;=3, $C$1+1, $C$1), $C$2+3, $A130),祝日マスタ!$A:$B,2,FALSE),""))</f>
        <v/>
      </c>
      <c r="D130" s="78"/>
      <c r="E130" s="42"/>
      <c r="F130" s="42"/>
      <c r="G130" s="42"/>
      <c r="H130" s="42"/>
      <c r="I130" s="20"/>
      <c r="J130" s="13"/>
      <c r="K130" s="13"/>
      <c r="L130" s="13"/>
      <c r="M130" s="13"/>
      <c r="N130" s="13"/>
      <c r="O130" s="13"/>
      <c r="P130" s="13"/>
      <c r="Q130" s="13"/>
    </row>
    <row r="131" spans="1:17" ht="30" customHeight="1" outlineLevel="1">
      <c r="A131" s="16">
        <f t="shared" si="3"/>
        <v>17</v>
      </c>
      <c r="B131" s="21" t="str">
        <f>IF($A131="","",IF(COUNTIF(祝日マスタ!$A:$A, DATE(IF($C$2+3&lt;=3, $C$1+1, $C$1), $C$2+3, $A131)),"祝",TEXT(DATE(IF($C$2+3&lt;=3, $C$1+1, $C$1), $C$2+3, $A131), "aaa")))</f>
        <v>金</v>
      </c>
      <c r="C131" s="61" t="str">
        <f>IF($A131="","",IFERROR(VLOOKUP(DATE(IF($C$2+3&lt;=3, $C$1+1, $C$1), $C$2+3, $A131),祝日マスタ!$A:$B,2,FALSE),""))</f>
        <v/>
      </c>
      <c r="D131" s="78"/>
      <c r="E131" s="42"/>
      <c r="F131" s="42"/>
      <c r="G131" s="42"/>
      <c r="H131" s="42"/>
      <c r="I131" s="20"/>
      <c r="J131" s="13"/>
      <c r="K131" s="13"/>
      <c r="L131" s="13"/>
      <c r="M131" s="13"/>
      <c r="N131" s="13"/>
      <c r="O131" s="13"/>
      <c r="P131" s="13"/>
      <c r="Q131" s="13"/>
    </row>
    <row r="132" spans="1:17" ht="30" customHeight="1" outlineLevel="1">
      <c r="A132" s="16">
        <f t="shared" si="3"/>
        <v>18</v>
      </c>
      <c r="B132" s="21" t="str">
        <f>IF($A132="","",IF(COUNTIF(祝日マスタ!$A:$A, DATE(IF($C$2+3&lt;=3, $C$1+1, $C$1), $C$2+3, $A132)),"祝",TEXT(DATE(IF($C$2+3&lt;=3, $C$1+1, $C$1), $C$2+3, $A132), "aaa")))</f>
        <v>土</v>
      </c>
      <c r="C132" s="61" t="str">
        <f>IF($A132="","",IFERROR(VLOOKUP(DATE(IF($C$2+3&lt;=3, $C$1+1, $C$1), $C$2+3, $A132),祝日マスタ!$A:$B,2,FALSE),""))</f>
        <v/>
      </c>
      <c r="D132" s="78"/>
      <c r="E132" s="42"/>
      <c r="F132" s="42"/>
      <c r="G132" s="42"/>
      <c r="H132" s="42"/>
      <c r="I132" s="20"/>
      <c r="J132" s="13"/>
      <c r="K132" s="13"/>
      <c r="L132" s="13"/>
      <c r="M132" s="13"/>
      <c r="N132" s="13"/>
      <c r="O132" s="13"/>
      <c r="P132" s="13"/>
      <c r="Q132" s="13"/>
    </row>
    <row r="133" spans="1:17" ht="30" customHeight="1" outlineLevel="1">
      <c r="A133" s="16">
        <f t="shared" si="3"/>
        <v>19</v>
      </c>
      <c r="B133" s="21" t="str">
        <f>IF($A133="","",IF(COUNTIF(祝日マスタ!$A:$A, DATE(IF($C$2+3&lt;=3, $C$1+1, $C$1), $C$2+3, $A133)),"祝",TEXT(DATE(IF($C$2+3&lt;=3, $C$1+1, $C$1), $C$2+3, $A133), "aaa")))</f>
        <v>日</v>
      </c>
      <c r="C133" s="61" t="str">
        <f>IF($A133="","",IFERROR(VLOOKUP(DATE(IF($C$2+3&lt;=3, $C$1+1, $C$1), $C$2+3, $A133),祝日マスタ!$A:$B,2,FALSE),""))</f>
        <v/>
      </c>
      <c r="D133" s="78"/>
      <c r="E133" s="42"/>
      <c r="F133" s="42"/>
      <c r="G133" s="42"/>
      <c r="H133" s="42"/>
      <c r="I133" s="20"/>
      <c r="J133" s="13"/>
      <c r="K133" s="13"/>
      <c r="L133" s="13"/>
      <c r="M133" s="13"/>
      <c r="N133" s="13"/>
      <c r="O133" s="13"/>
      <c r="P133" s="13"/>
      <c r="Q133" s="13"/>
    </row>
    <row r="134" spans="1:17" ht="30" customHeight="1" outlineLevel="1">
      <c r="A134" s="16">
        <f t="shared" si="3"/>
        <v>20</v>
      </c>
      <c r="B134" s="21" t="str">
        <f>IF($A134="","",IF(COUNTIF(祝日マスタ!$A:$A, DATE(IF($C$2+3&lt;=3, $C$1+1, $C$1), $C$2+3, $A134)),"祝",TEXT(DATE(IF($C$2+3&lt;=3, $C$1+1, $C$1), $C$2+3, $A134), "aaa")))</f>
        <v>祝</v>
      </c>
      <c r="C134" s="61" t="str">
        <f>IF($A134="","",IFERROR(VLOOKUP(DATE(IF($C$2+3&lt;=3, $C$1+1, $C$1), $C$2+3, $A134),祝日マスタ!$A:$B,2,FALSE),""))</f>
        <v>海の日</v>
      </c>
      <c r="D134" s="78"/>
      <c r="E134" s="44"/>
      <c r="F134" s="44"/>
      <c r="G134" s="44"/>
      <c r="H134" s="44"/>
      <c r="I134" s="20"/>
      <c r="J134" s="13"/>
      <c r="K134" s="13"/>
      <c r="L134" s="13"/>
      <c r="M134" s="13"/>
      <c r="N134" s="13"/>
      <c r="O134" s="13"/>
      <c r="P134" s="13"/>
      <c r="Q134" s="13"/>
    </row>
    <row r="135" spans="1:17" ht="30" customHeight="1" outlineLevel="1">
      <c r="A135" s="16">
        <f t="shared" si="3"/>
        <v>21</v>
      </c>
      <c r="B135" s="21" t="str">
        <f>IF($A135="","",IF(COUNTIF(祝日マスタ!$A:$A, DATE(IF($C$2+3&lt;=3, $C$1+1, $C$1), $C$2+3, $A135)),"祝",TEXT(DATE(IF($C$2+3&lt;=3, $C$1+1, $C$1), $C$2+3, $A135), "aaa")))</f>
        <v>火</v>
      </c>
      <c r="C135" s="61" t="str">
        <f>IF($A135="","",IFERROR(VLOOKUP(DATE(IF($C$2+3&lt;=3, $C$1+1, $C$1), $C$2+3, $A135),祝日マスタ!$A:$B,2,FALSE),""))</f>
        <v/>
      </c>
      <c r="D135" s="78"/>
      <c r="E135" s="44"/>
      <c r="F135" s="44"/>
      <c r="G135" s="44"/>
      <c r="H135" s="44"/>
      <c r="I135" s="20"/>
      <c r="J135" s="13"/>
      <c r="K135" s="13"/>
      <c r="L135" s="13"/>
      <c r="M135" s="13"/>
      <c r="N135" s="13"/>
      <c r="O135" s="13"/>
      <c r="P135" s="13"/>
      <c r="Q135" s="13"/>
    </row>
    <row r="136" spans="1:17" ht="30" customHeight="1" outlineLevel="1">
      <c r="A136" s="16">
        <f t="shared" si="3"/>
        <v>22</v>
      </c>
      <c r="B136" s="21" t="str">
        <f>IF($A136="","",IF(COUNTIF(祝日マスタ!$A:$A, DATE(IF($C$2+3&lt;=3, $C$1+1, $C$1), $C$2+3, $A136)),"祝",TEXT(DATE(IF($C$2+3&lt;=3, $C$1+1, $C$1), $C$2+3, $A136), "aaa")))</f>
        <v>水</v>
      </c>
      <c r="C136" s="61" t="str">
        <f>IF($A136="","",IFERROR(VLOOKUP(DATE(IF($C$2+3&lt;=3, $C$1+1, $C$1), $C$2+3, $A136),祝日マスタ!$A:$B,2,FALSE),""))</f>
        <v/>
      </c>
      <c r="D136" s="78"/>
      <c r="E136" s="44"/>
      <c r="F136" s="44"/>
      <c r="G136" s="44"/>
      <c r="H136" s="44"/>
      <c r="I136" s="20"/>
      <c r="J136" s="13"/>
      <c r="K136" s="13"/>
      <c r="L136" s="13"/>
      <c r="M136" s="13"/>
      <c r="N136" s="13"/>
      <c r="O136" s="13"/>
      <c r="P136" s="13"/>
      <c r="Q136" s="13"/>
    </row>
    <row r="137" spans="1:17" ht="30" customHeight="1" outlineLevel="1">
      <c r="A137" s="16">
        <f t="shared" si="3"/>
        <v>23</v>
      </c>
      <c r="B137" s="21" t="str">
        <f>IF($A137="","",IF(COUNTIF(祝日マスタ!$A:$A, DATE(IF($C$2+3&lt;=3, $C$1+1, $C$1), $C$2+3, $A137)),"祝",TEXT(DATE(IF($C$2+3&lt;=3, $C$1+1, $C$1), $C$2+3, $A137), "aaa")))</f>
        <v>木</v>
      </c>
      <c r="C137" s="61" t="str">
        <f>IF($A137="","",IFERROR(VLOOKUP(DATE(IF($C$2+3&lt;=3, $C$1+1, $C$1), $C$2+3, $A137),祝日マスタ!$A:$B,2,FALSE),""))</f>
        <v/>
      </c>
      <c r="D137" s="78"/>
      <c r="E137" s="44"/>
      <c r="F137" s="44"/>
      <c r="G137" s="44"/>
      <c r="H137" s="44"/>
      <c r="I137" s="20"/>
      <c r="J137" s="13"/>
      <c r="K137" s="13"/>
      <c r="L137" s="13"/>
      <c r="M137" s="13"/>
      <c r="N137" s="13"/>
      <c r="O137" s="13"/>
      <c r="P137" s="13"/>
      <c r="Q137" s="13"/>
    </row>
    <row r="138" spans="1:17" ht="30" customHeight="1" outlineLevel="1">
      <c r="A138" s="16">
        <f t="shared" si="3"/>
        <v>24</v>
      </c>
      <c r="B138" s="21" t="str">
        <f>IF($A138="","",IF(COUNTIF(祝日マスタ!$A:$A, DATE(IF($C$2+3&lt;=3, $C$1+1, $C$1), $C$2+3, $A138)),"祝",TEXT(DATE(IF($C$2+3&lt;=3, $C$1+1, $C$1), $C$2+3, $A138), "aaa")))</f>
        <v>金</v>
      </c>
      <c r="C138" s="61" t="str">
        <f>IF($A138="","",IFERROR(VLOOKUP(DATE(IF($C$2+3&lt;=3, $C$1+1, $C$1), $C$2+3, $A138),祝日マスタ!$A:$B,2,FALSE),""))</f>
        <v/>
      </c>
      <c r="D138" s="78"/>
      <c r="E138" s="44"/>
      <c r="F138" s="44"/>
      <c r="G138" s="44"/>
      <c r="H138" s="44"/>
      <c r="I138" s="20"/>
      <c r="J138" s="13"/>
      <c r="K138" s="13"/>
      <c r="L138" s="13"/>
      <c r="M138" s="13"/>
      <c r="N138" s="13"/>
      <c r="O138" s="13"/>
      <c r="P138" s="13"/>
      <c r="Q138" s="13"/>
    </row>
    <row r="139" spans="1:17" ht="30" customHeight="1" outlineLevel="1">
      <c r="A139" s="16">
        <f t="shared" si="3"/>
        <v>25</v>
      </c>
      <c r="B139" s="21" t="str">
        <f>IF($A139="","",IF(COUNTIF(祝日マスタ!$A:$A, DATE(IF($C$2+3&lt;=3, $C$1+1, $C$1), $C$2+3, $A139)),"祝",TEXT(DATE(IF($C$2+3&lt;=3, $C$1+1, $C$1), $C$2+3, $A139), "aaa")))</f>
        <v>土</v>
      </c>
      <c r="C139" s="61" t="str">
        <f>IF($A139="","",IFERROR(VLOOKUP(DATE(IF($C$2+3&lt;=3, $C$1+1, $C$1), $C$2+3, $A139),祝日マスタ!$A:$B,2,FALSE),""))</f>
        <v/>
      </c>
      <c r="D139" s="78"/>
      <c r="E139" s="43"/>
      <c r="F139" s="43"/>
      <c r="G139" s="43"/>
      <c r="H139" s="43"/>
      <c r="I139" s="20"/>
      <c r="J139" s="13"/>
      <c r="K139" s="13"/>
      <c r="L139" s="13"/>
      <c r="M139" s="13"/>
      <c r="N139" s="13"/>
      <c r="O139" s="13"/>
      <c r="P139" s="13"/>
      <c r="Q139" s="13"/>
    </row>
    <row r="140" spans="1:17" ht="30" customHeight="1" outlineLevel="1">
      <c r="A140" s="16">
        <f t="shared" si="3"/>
        <v>26</v>
      </c>
      <c r="B140" s="21" t="str">
        <f>IF($A140="","",IF(COUNTIF(祝日マスタ!$A:$A, DATE(IF($C$2+3&lt;=3, $C$1+1, $C$1), $C$2+3, $A140)),"祝",TEXT(DATE(IF($C$2+3&lt;=3, $C$1+1, $C$1), $C$2+3, $A140), "aaa")))</f>
        <v>日</v>
      </c>
      <c r="C140" s="61" t="str">
        <f>IF($A140="","",IFERROR(VLOOKUP(DATE(IF($C$2+3&lt;=3, $C$1+1, $C$1), $C$2+3, $A140),祝日マスタ!$A:$B,2,FALSE),""))</f>
        <v/>
      </c>
      <c r="D140" s="78"/>
      <c r="E140" s="42"/>
      <c r="F140" s="42"/>
      <c r="G140" s="42"/>
      <c r="H140" s="42"/>
      <c r="I140" s="20"/>
      <c r="J140" s="13"/>
      <c r="K140" s="13"/>
      <c r="L140" s="13"/>
      <c r="M140" s="13"/>
      <c r="N140" s="13"/>
      <c r="O140" s="13"/>
      <c r="P140" s="13"/>
      <c r="Q140" s="13"/>
    </row>
    <row r="141" spans="1:17" ht="30" customHeight="1" outlineLevel="1">
      <c r="A141" s="16">
        <f t="shared" si="3"/>
        <v>27</v>
      </c>
      <c r="B141" s="21" t="str">
        <f>IF($A141="","",IF(COUNTIF(祝日マスタ!$A:$A, DATE(IF($C$2+3&lt;=3, $C$1+1, $C$1), $C$2+3, $A141)),"祝",TEXT(DATE(IF($C$2+3&lt;=3, $C$1+1, $C$1), $C$2+3, $A141), "aaa")))</f>
        <v>月</v>
      </c>
      <c r="C141" s="61" t="str">
        <f>IF($A141="","",IFERROR(VLOOKUP(DATE(IF($C$2+3&lt;=3, $C$1+1, $C$1), $C$2+3, $A141),祝日マスタ!$A:$B,2,FALSE),""))</f>
        <v/>
      </c>
      <c r="D141" s="78"/>
      <c r="E141" s="43"/>
      <c r="F141" s="43"/>
      <c r="G141" s="43"/>
      <c r="H141" s="43"/>
      <c r="I141" s="20"/>
      <c r="J141" s="13"/>
      <c r="K141" s="13"/>
      <c r="L141" s="13"/>
      <c r="M141" s="13"/>
      <c r="N141" s="13"/>
      <c r="O141" s="13"/>
      <c r="P141" s="13"/>
      <c r="Q141" s="13"/>
    </row>
    <row r="142" spans="1:17" ht="30" customHeight="1" outlineLevel="1">
      <c r="A142" s="16">
        <f t="shared" si="3"/>
        <v>28</v>
      </c>
      <c r="B142" s="21" t="str">
        <f>IF($A142="","",IF(COUNTIF(祝日マスタ!$A:$A, DATE(IF($C$2+3&lt;=3, $C$1+1, $C$1), $C$2+3, $A142)),"祝",TEXT(DATE(IF($C$2+3&lt;=3, $C$1+1, $C$1), $C$2+3, $A142), "aaa")))</f>
        <v>火</v>
      </c>
      <c r="C142" s="61" t="str">
        <f>IF($A142="","",IFERROR(VLOOKUP(DATE(IF($C$2+3&lt;=3, $C$1+1, $C$1), $C$2+3, $A142),祝日マスタ!$A:$B,2,FALSE),""))</f>
        <v/>
      </c>
      <c r="D142" s="78"/>
      <c r="E142" s="42"/>
      <c r="F142" s="42"/>
      <c r="G142" s="42"/>
      <c r="H142" s="42"/>
      <c r="I142" s="20"/>
      <c r="J142" s="13"/>
      <c r="K142" s="13"/>
      <c r="L142" s="13"/>
      <c r="M142" s="13"/>
      <c r="N142" s="13"/>
      <c r="O142" s="13"/>
      <c r="P142" s="13"/>
      <c r="Q142" s="13"/>
    </row>
    <row r="143" spans="1:17" ht="30" customHeight="1" outlineLevel="1">
      <c r="A143" s="16">
        <f t="shared" si="3"/>
        <v>29</v>
      </c>
      <c r="B143" s="21" t="str">
        <f>IF($A143="","",IF(COUNTIF(祝日マスタ!$A:$A, DATE(IF($C$2+3&lt;=3, $C$1+1, $C$1), $C$2+3, $A143)),"祝",TEXT(DATE(IF($C$2+3&lt;=3, $C$1+1, $C$1), $C$2+3, $A143), "aaa")))</f>
        <v>水</v>
      </c>
      <c r="C143" s="61" t="str">
        <f>IF($A143="","",IFERROR(VLOOKUP(DATE(IF($C$2+3&lt;=3, $C$1+1, $C$1), $C$2+3, $A143),祝日マスタ!$A:$B,2,FALSE),""))</f>
        <v/>
      </c>
      <c r="D143" s="78"/>
      <c r="E143" s="46"/>
      <c r="F143" s="46"/>
      <c r="G143" s="46"/>
      <c r="H143" s="46"/>
      <c r="I143" s="20"/>
      <c r="J143" s="13"/>
      <c r="K143" s="13"/>
      <c r="L143" s="13"/>
      <c r="M143" s="13"/>
      <c r="N143" s="13"/>
      <c r="O143" s="13"/>
      <c r="P143" s="13"/>
      <c r="Q143" s="13"/>
    </row>
    <row r="144" spans="1:17" ht="30" customHeight="1" outlineLevel="1">
      <c r="A144" s="16">
        <f t="shared" si="3"/>
        <v>30</v>
      </c>
      <c r="B144" s="21" t="str">
        <f>IF($A144="","",IF(COUNTIF(祝日マスタ!$A:$A, DATE(IF($C$2+3&lt;=3, $C$1+1, $C$1), $C$2+3, $A144)),"祝",TEXT(DATE(IF($C$2+3&lt;=3, $C$1+1, $C$1), $C$2+3, $A144), "aaa")))</f>
        <v>木</v>
      </c>
      <c r="C144" s="61" t="str">
        <f>IF($A144="","",IFERROR(VLOOKUP(DATE(IF($C$2+3&lt;=3, $C$1+1, $C$1), $C$2+3, $A144),祝日マスタ!$A:$B,2,FALSE),""))</f>
        <v/>
      </c>
      <c r="D144" s="78"/>
      <c r="E144" s="42"/>
      <c r="F144" s="42"/>
      <c r="G144" s="42"/>
      <c r="H144" s="42"/>
      <c r="I144" s="20"/>
      <c r="J144" s="13"/>
      <c r="K144" s="13"/>
      <c r="L144" s="13"/>
      <c r="M144" s="13"/>
      <c r="N144" s="13"/>
      <c r="O144" s="13"/>
      <c r="P144" s="13"/>
      <c r="Q144" s="13"/>
    </row>
    <row r="145" spans="1:17" ht="30" customHeight="1" outlineLevel="1">
      <c r="A145" s="16">
        <f t="shared" si="3"/>
        <v>31</v>
      </c>
      <c r="B145" s="21" t="str">
        <f>IF($A145="","",IF(COUNTIF(祝日マスタ!$A:$A, DATE(IF($C$2+3&lt;=3, $C$1+1, $C$1), $C$2+3, $A145)),"祝",TEXT(DATE(IF($C$2+3&lt;=3, $C$1+1, $C$1), $C$2+3, $A145), "aaa")))</f>
        <v>金</v>
      </c>
      <c r="C145" s="61" t="str">
        <f>IF($A145="","",IFERROR(VLOOKUP(DATE(IF($C$2+3&lt;=3, $C$1+1, $C$1), $C$2+3, $A145),祝日マスタ!$A:$B,2,FALSE),""))</f>
        <v/>
      </c>
      <c r="D145" s="78"/>
      <c r="E145" s="42"/>
      <c r="F145" s="42"/>
      <c r="G145" s="42"/>
      <c r="H145" s="42"/>
      <c r="I145" s="20"/>
      <c r="J145" s="13"/>
      <c r="K145" s="13"/>
      <c r="L145" s="13"/>
      <c r="M145" s="13"/>
      <c r="N145" s="13"/>
      <c r="O145" s="13"/>
      <c r="P145" s="13"/>
      <c r="Q145" s="13"/>
    </row>
    <row r="146" spans="1:17" ht="30" customHeight="1" outlineLevel="1">
      <c r="A146" s="63" t="s">
        <v>32</v>
      </c>
      <c r="B146" s="63"/>
      <c r="C146" s="64"/>
      <c r="D146" s="65"/>
      <c r="E146" s="65"/>
      <c r="F146" s="66"/>
      <c r="G146" s="66"/>
      <c r="H146" s="66"/>
      <c r="I146" s="66"/>
      <c r="J146" s="13"/>
      <c r="K146" s="13"/>
      <c r="L146" s="13"/>
      <c r="M146" s="13"/>
      <c r="N146" s="13"/>
      <c r="O146" s="13"/>
      <c r="P146" s="13"/>
      <c r="Q146" s="13"/>
    </row>
    <row r="147" spans="1:17" ht="22.8" customHeight="1">
      <c r="A147" s="13"/>
      <c r="B147" s="13"/>
      <c r="C147" s="13"/>
      <c r="D147" s="13"/>
      <c r="E147" s="51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26.2" customHeight="1">
      <c r="A148" s="9" t="str">
        <f>"令和"&amp;$C$1-2018&amp;"年度年間予定表("&amp;A150&amp;")"</f>
        <v>令和8年度年間予定表(8月)</v>
      </c>
      <c r="B148" s="39"/>
      <c r="C148" s="39"/>
      <c r="D148" s="39"/>
      <c r="E148" s="47"/>
      <c r="F148" s="39"/>
      <c r="G148" s="39"/>
      <c r="H148" s="39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15" customHeight="1">
      <c r="A149" s="48"/>
      <c r="B149" s="49"/>
      <c r="C149" s="49"/>
      <c r="D149" s="14"/>
      <c r="E149" s="50"/>
      <c r="F149" s="49"/>
      <c r="G149" s="49"/>
      <c r="H149" s="49"/>
      <c r="I149" s="49"/>
      <c r="J149" s="13"/>
      <c r="K149" s="13"/>
      <c r="L149" s="13"/>
      <c r="M149" s="13"/>
      <c r="N149" s="13"/>
      <c r="O149" s="13"/>
      <c r="P149" s="13"/>
      <c r="Q149" s="13"/>
    </row>
    <row r="150" spans="1:17" ht="30" customHeight="1">
      <c r="A150" s="67" t="str">
        <f>IF($C$2 + 4 &gt; 12, $C$2 + 4 - 12, $C$2 + 4) &amp; "月"</f>
        <v>8月</v>
      </c>
      <c r="B150" s="68"/>
      <c r="C150" s="69"/>
      <c r="D150" s="70"/>
      <c r="E150" s="70"/>
      <c r="F150" s="71"/>
      <c r="G150" s="71"/>
      <c r="H150" s="72"/>
      <c r="I150" s="73"/>
      <c r="J150" s="13"/>
      <c r="K150" s="13"/>
      <c r="L150" s="13"/>
      <c r="M150" s="13"/>
      <c r="N150" s="13"/>
      <c r="O150" s="13"/>
      <c r="P150" s="13"/>
      <c r="Q150" s="13"/>
    </row>
    <row r="151" spans="1:17" ht="30" customHeight="1" outlineLevel="1">
      <c r="A151" s="41">
        <v>1</v>
      </c>
      <c r="B151" s="21" t="str">
        <f>IF($A151="","",IF(COUNTIF(祝日マスタ!$A:$A, DATE(IF($C$2+4&lt;=3, $C$1+1, $C$1), $C$2+4, $A151)),"祝",TEXT(DATE(IF($C$2+4&lt;=3, $C$1+1, $C$1), $C$2+4, $A151), "aaa")))</f>
        <v>土</v>
      </c>
      <c r="C151" s="61" t="str">
        <f>IF($A151="","",IFERROR(VLOOKUP(DATE(IF($C$2+4&lt;=3, $C$1+1, $C$1), $C$2+4, $A151),祝日マスタ!$A:$B,2,FALSE),""))</f>
        <v/>
      </c>
      <c r="D151" s="62"/>
      <c r="E151" s="42"/>
      <c r="F151" s="42"/>
      <c r="G151" s="42"/>
      <c r="H151" s="42"/>
      <c r="I151" s="20"/>
      <c r="J151" s="13"/>
      <c r="K151" s="13"/>
      <c r="L151" s="13"/>
      <c r="M151" s="13"/>
      <c r="N151" s="13"/>
      <c r="O151" s="13"/>
      <c r="P151" s="13"/>
      <c r="Q151" s="13"/>
    </row>
    <row r="152" spans="1:17" ht="30" customHeight="1" outlineLevel="1">
      <c r="A152" s="16">
        <f>IF(OR(A151="", A151=DAY(EOMONTH(DATE(IF($C$2+4&lt;=3, $C$1+1, $C$1), $C$2+4, 1), 0))),"",A151+1)</f>
        <v>2</v>
      </c>
      <c r="B152" s="21" t="str">
        <f>IF($A152="","",IF(COUNTIF(祝日マスタ!$A:$A, DATE(IF($C$2+4&lt;=3, $C$1+1, $C$1), $C$2+4, $A152)),"祝",TEXT(DATE(IF($C$2+4&lt;=3, $C$1+1, $C$1), $C$2+4, $A152), "aaa")))</f>
        <v>日</v>
      </c>
      <c r="C152" s="61" t="str">
        <f>IF($A152="","",IFERROR(VLOOKUP(DATE(IF($C$2+4&lt;=3, $C$1+1, $C$1), $C$2+4, $A152),祝日マスタ!$A:$B,2,FALSE),""))</f>
        <v/>
      </c>
      <c r="D152" s="62"/>
      <c r="E152" s="42"/>
      <c r="F152" s="42"/>
      <c r="G152" s="42"/>
      <c r="H152" s="42"/>
      <c r="I152" s="20"/>
      <c r="J152" s="13"/>
      <c r="K152" s="13"/>
      <c r="L152" s="13"/>
      <c r="M152" s="13"/>
      <c r="N152" s="13"/>
      <c r="O152" s="13"/>
      <c r="P152" s="13"/>
      <c r="Q152" s="13"/>
    </row>
    <row r="153" spans="1:17" ht="30" customHeight="1" outlineLevel="1">
      <c r="A153" s="16">
        <f t="shared" ref="A153:A181" si="4">IF(OR(A152="", A152=DAY(EOMONTH(DATE(IF($C$2+4&lt;=3, $C$1+1, $C$1), $C$2+4, 1), 0))),"",A152+1)</f>
        <v>3</v>
      </c>
      <c r="B153" s="21" t="str">
        <f>IF($A153="","",IF(COUNTIF(祝日マスタ!$A:$A, DATE(IF($C$2+4&lt;=3, $C$1+1, $C$1), $C$2+4, $A153)),"祝",TEXT(DATE(IF($C$2+4&lt;=3, $C$1+1, $C$1), $C$2+4, $A153), "aaa")))</f>
        <v>月</v>
      </c>
      <c r="C153" s="61" t="str">
        <f>IF($A153="","",IFERROR(VLOOKUP(DATE(IF($C$2+4&lt;=3, $C$1+1, $C$1), $C$2+4, $A153),祝日マスタ!$A:$B,2,FALSE),""))</f>
        <v/>
      </c>
      <c r="D153" s="62"/>
      <c r="E153" s="42"/>
      <c r="F153" s="42"/>
      <c r="G153" s="42"/>
      <c r="H153" s="42"/>
      <c r="I153" s="20"/>
      <c r="J153" s="13"/>
      <c r="K153" s="13"/>
      <c r="L153" s="13"/>
      <c r="M153" s="13"/>
      <c r="N153" s="13"/>
      <c r="O153" s="13"/>
      <c r="P153" s="13"/>
      <c r="Q153" s="13"/>
    </row>
    <row r="154" spans="1:17" ht="30" customHeight="1" outlineLevel="1">
      <c r="A154" s="16">
        <f t="shared" si="4"/>
        <v>4</v>
      </c>
      <c r="B154" s="21" t="str">
        <f>IF($A154="","",IF(COUNTIF(祝日マスタ!$A:$A, DATE(IF($C$2+4&lt;=3, $C$1+1, $C$1), $C$2+4, $A154)),"祝",TEXT(DATE(IF($C$2+4&lt;=3, $C$1+1, $C$1), $C$2+4, $A154), "aaa")))</f>
        <v>火</v>
      </c>
      <c r="C154" s="61" t="str">
        <f>IF($A154="","",IFERROR(VLOOKUP(DATE(IF($C$2+4&lt;=3, $C$1+1, $C$1), $C$2+4, $A154),祝日マスタ!$A:$B,2,FALSE),""))</f>
        <v/>
      </c>
      <c r="D154" s="62"/>
      <c r="E154" s="42"/>
      <c r="F154" s="42"/>
      <c r="G154" s="42"/>
      <c r="H154" s="42"/>
      <c r="I154" s="20"/>
      <c r="J154" s="13"/>
      <c r="K154" s="13"/>
      <c r="L154" s="13"/>
      <c r="M154" s="13"/>
      <c r="N154" s="13"/>
      <c r="O154" s="13"/>
      <c r="P154" s="13"/>
      <c r="Q154" s="13"/>
    </row>
    <row r="155" spans="1:17" ht="30" customHeight="1" outlineLevel="1">
      <c r="A155" s="16">
        <f t="shared" si="4"/>
        <v>5</v>
      </c>
      <c r="B155" s="21" t="str">
        <f>IF($A155="","",IF(COUNTIF(祝日マスタ!$A:$A, DATE(IF($C$2+4&lt;=3, $C$1+1, $C$1), $C$2+4, $A155)),"祝",TEXT(DATE(IF($C$2+4&lt;=3, $C$1+1, $C$1), $C$2+4, $A155), "aaa")))</f>
        <v>水</v>
      </c>
      <c r="C155" s="61" t="str">
        <f>IF($A155="","",IFERROR(VLOOKUP(DATE(IF($C$2+4&lt;=3, $C$1+1, $C$1), $C$2+4, $A155),祝日マスタ!$A:$B,2,FALSE),""))</f>
        <v/>
      </c>
      <c r="D155" s="62"/>
      <c r="E155" s="42"/>
      <c r="F155" s="42"/>
      <c r="G155" s="42"/>
      <c r="H155" s="42"/>
      <c r="I155" s="20"/>
      <c r="J155" s="13"/>
      <c r="K155" s="13"/>
      <c r="L155" s="13"/>
      <c r="M155" s="13"/>
      <c r="N155" s="13"/>
      <c r="O155" s="13"/>
      <c r="P155" s="13"/>
      <c r="Q155" s="13"/>
    </row>
    <row r="156" spans="1:17" ht="30" customHeight="1" outlineLevel="1">
      <c r="A156" s="16">
        <f t="shared" si="4"/>
        <v>6</v>
      </c>
      <c r="B156" s="21" t="str">
        <f>IF($A156="","",IF(COUNTIF(祝日マスタ!$A:$A, DATE(IF($C$2+4&lt;=3, $C$1+1, $C$1), $C$2+4, $A156)),"祝",TEXT(DATE(IF($C$2+4&lt;=3, $C$1+1, $C$1), $C$2+4, $A156), "aaa")))</f>
        <v>木</v>
      </c>
      <c r="C156" s="61" t="str">
        <f>IF($A156="","",IFERROR(VLOOKUP(DATE(IF($C$2+4&lt;=3, $C$1+1, $C$1), $C$2+4, $A156),祝日マスタ!$A:$B,2,FALSE),""))</f>
        <v/>
      </c>
      <c r="D156" s="62"/>
      <c r="E156" s="43"/>
      <c r="F156" s="43"/>
      <c r="G156" s="43"/>
      <c r="H156" s="43"/>
      <c r="I156" s="20"/>
      <c r="J156" s="13"/>
      <c r="K156" s="13"/>
      <c r="L156" s="13"/>
      <c r="M156" s="13"/>
      <c r="N156" s="13"/>
      <c r="O156" s="13"/>
      <c r="P156" s="13"/>
      <c r="Q156" s="13"/>
    </row>
    <row r="157" spans="1:17" ht="30" customHeight="1" outlineLevel="1">
      <c r="A157" s="16">
        <f t="shared" si="4"/>
        <v>7</v>
      </c>
      <c r="B157" s="21" t="str">
        <f>IF($A157="","",IF(COUNTIF(祝日マスタ!$A:$A, DATE(IF($C$2+4&lt;=3, $C$1+1, $C$1), $C$2+4, $A157)),"祝",TEXT(DATE(IF($C$2+4&lt;=3, $C$1+1, $C$1), $C$2+4, $A157), "aaa")))</f>
        <v>金</v>
      </c>
      <c r="C157" s="61" t="str">
        <f>IF($A157="","",IFERROR(VLOOKUP(DATE(IF($C$2+4&lt;=3, $C$1+1, $C$1), $C$2+4, $A157),祝日マスタ!$A:$B,2,FALSE),""))</f>
        <v/>
      </c>
      <c r="D157" s="62"/>
      <c r="E157" s="42"/>
      <c r="F157" s="42"/>
      <c r="G157" s="42"/>
      <c r="H157" s="42"/>
      <c r="I157" s="20"/>
      <c r="J157" s="13"/>
      <c r="K157" s="13"/>
      <c r="L157" s="13"/>
      <c r="M157" s="13"/>
      <c r="N157" s="13"/>
      <c r="O157" s="13"/>
      <c r="P157" s="13"/>
      <c r="Q157" s="13"/>
    </row>
    <row r="158" spans="1:17" ht="36.75" customHeight="1" outlineLevel="1">
      <c r="A158" s="16">
        <f t="shared" si="4"/>
        <v>8</v>
      </c>
      <c r="B158" s="21" t="str">
        <f>IF($A158="","",IF(COUNTIF(祝日マスタ!$A:$A, DATE(IF($C$2+4&lt;=3, $C$1+1, $C$1), $C$2+4, $A158)),"祝",TEXT(DATE(IF($C$2+4&lt;=3, $C$1+1, $C$1), $C$2+4, $A158), "aaa")))</f>
        <v>土</v>
      </c>
      <c r="C158" s="61" t="str">
        <f>IF($A158="","",IFERROR(VLOOKUP(DATE(IF($C$2+4&lt;=3, $C$1+1, $C$1), $C$2+4, $A158),祝日マスタ!$A:$B,2,FALSE),""))</f>
        <v/>
      </c>
      <c r="D158" s="62"/>
      <c r="E158" s="44"/>
      <c r="F158" s="44"/>
      <c r="G158" s="44"/>
      <c r="H158" s="44"/>
      <c r="I158" s="20"/>
      <c r="J158" s="13"/>
      <c r="K158" s="13"/>
      <c r="L158" s="13"/>
      <c r="M158" s="13"/>
      <c r="N158" s="13"/>
      <c r="O158" s="13"/>
      <c r="P158" s="13"/>
      <c r="Q158" s="13"/>
    </row>
    <row r="159" spans="1:17" ht="30" customHeight="1" outlineLevel="1">
      <c r="A159" s="16">
        <f t="shared" si="4"/>
        <v>9</v>
      </c>
      <c r="B159" s="21" t="str">
        <f>IF($A159="","",IF(COUNTIF(祝日マスタ!$A:$A, DATE(IF($C$2+4&lt;=3, $C$1+1, $C$1), $C$2+4, $A159)),"祝",TEXT(DATE(IF($C$2+4&lt;=3, $C$1+1, $C$1), $C$2+4, $A159), "aaa")))</f>
        <v>日</v>
      </c>
      <c r="C159" s="61" t="str">
        <f>IF($A159="","",IFERROR(VLOOKUP(DATE(IF($C$2+4&lt;=3, $C$1+1, $C$1), $C$2+4, $A159),祝日マスタ!$A:$B,2,FALSE),""))</f>
        <v/>
      </c>
      <c r="D159" s="62"/>
      <c r="E159" s="45"/>
      <c r="F159" s="45"/>
      <c r="G159" s="45"/>
      <c r="H159" s="45"/>
      <c r="I159" s="20"/>
      <c r="J159" s="13"/>
      <c r="K159" s="13"/>
      <c r="L159" s="13"/>
      <c r="M159" s="13"/>
      <c r="N159" s="13"/>
      <c r="O159" s="13"/>
      <c r="P159" s="13"/>
      <c r="Q159" s="13"/>
    </row>
    <row r="160" spans="1:17" ht="30" customHeight="1" outlineLevel="1">
      <c r="A160" s="16">
        <f t="shared" si="4"/>
        <v>10</v>
      </c>
      <c r="B160" s="21" t="str">
        <f>IF($A160="","",IF(COUNTIF(祝日マスタ!$A:$A, DATE(IF($C$2+4&lt;=3, $C$1+1, $C$1), $C$2+4, $A160)),"祝",TEXT(DATE(IF($C$2+4&lt;=3, $C$1+1, $C$1), $C$2+4, $A160), "aaa")))</f>
        <v>月</v>
      </c>
      <c r="C160" s="61" t="str">
        <f>IF($A160="","",IFERROR(VLOOKUP(DATE(IF($C$2+4&lt;=3, $C$1+1, $C$1), $C$2+4, $A160),祝日マスタ!$A:$B,2,FALSE),""))</f>
        <v/>
      </c>
      <c r="D160" s="62"/>
      <c r="E160" s="42"/>
      <c r="F160" s="42"/>
      <c r="G160" s="42"/>
      <c r="H160" s="42"/>
      <c r="I160" s="20"/>
      <c r="J160" s="13"/>
      <c r="K160" s="13"/>
      <c r="L160" s="13"/>
      <c r="M160" s="13"/>
      <c r="N160" s="13"/>
      <c r="O160" s="13"/>
      <c r="P160" s="13"/>
      <c r="Q160" s="13"/>
    </row>
    <row r="161" spans="1:17" ht="30" customHeight="1" outlineLevel="1">
      <c r="A161" s="16">
        <f t="shared" si="4"/>
        <v>11</v>
      </c>
      <c r="B161" s="21" t="str">
        <f>IF($A161="","",IF(COUNTIF(祝日マスタ!$A:$A, DATE(IF($C$2+4&lt;=3, $C$1+1, $C$1), $C$2+4, $A161)),"祝",TEXT(DATE(IF($C$2+4&lt;=3, $C$1+1, $C$1), $C$2+4, $A161), "aaa")))</f>
        <v>祝</v>
      </c>
      <c r="C161" s="61" t="str">
        <f>IF($A161="","",IFERROR(VLOOKUP(DATE(IF($C$2+4&lt;=3, $C$1+1, $C$1), $C$2+4, $A161),祝日マスタ!$A:$B,2,FALSE),""))</f>
        <v>山の日</v>
      </c>
      <c r="D161" s="62"/>
      <c r="E161" s="42"/>
      <c r="F161" s="42"/>
      <c r="G161" s="42"/>
      <c r="H161" s="42"/>
      <c r="I161" s="20"/>
      <c r="J161" s="13"/>
      <c r="K161" s="13"/>
      <c r="L161" s="13"/>
      <c r="M161" s="13"/>
      <c r="N161" s="13"/>
      <c r="O161" s="13"/>
      <c r="P161" s="13"/>
      <c r="Q161" s="13"/>
    </row>
    <row r="162" spans="1:17" ht="30" customHeight="1" outlineLevel="1">
      <c r="A162" s="16">
        <f t="shared" si="4"/>
        <v>12</v>
      </c>
      <c r="B162" s="21" t="str">
        <f>IF($A162="","",IF(COUNTIF(祝日マスタ!$A:$A, DATE(IF($C$2+4&lt;=3, $C$1+1, $C$1), $C$2+4, $A162)),"祝",TEXT(DATE(IF($C$2+4&lt;=3, $C$1+1, $C$1), $C$2+4, $A162), "aaa")))</f>
        <v>水</v>
      </c>
      <c r="C162" s="61" t="str">
        <f>IF($A162="","",IFERROR(VLOOKUP(DATE(IF($C$2+4&lt;=3, $C$1+1, $C$1), $C$2+4, $A162),祝日マスタ!$A:$B,2,FALSE),""))</f>
        <v/>
      </c>
      <c r="D162" s="62"/>
      <c r="E162" s="42"/>
      <c r="F162" s="42"/>
      <c r="G162" s="42"/>
      <c r="H162" s="42"/>
      <c r="I162" s="20"/>
      <c r="J162" s="13"/>
      <c r="K162" s="13"/>
      <c r="L162" s="13"/>
      <c r="M162" s="13"/>
      <c r="N162" s="13"/>
      <c r="O162" s="13"/>
      <c r="P162" s="13"/>
      <c r="Q162" s="13"/>
    </row>
    <row r="163" spans="1:17" ht="30" customHeight="1" outlineLevel="1">
      <c r="A163" s="16">
        <f t="shared" si="4"/>
        <v>13</v>
      </c>
      <c r="B163" s="21" t="str">
        <f>IF($A163="","",IF(COUNTIF(祝日マスタ!$A:$A, DATE(IF($C$2+4&lt;=3, $C$1+1, $C$1), $C$2+4, $A163)),"祝",TEXT(DATE(IF($C$2+4&lt;=3, $C$1+1, $C$1), $C$2+4, $A163), "aaa")))</f>
        <v>木</v>
      </c>
      <c r="C163" s="61" t="str">
        <f>IF($A163="","",IFERROR(VLOOKUP(DATE(IF($C$2+4&lt;=3, $C$1+1, $C$1), $C$2+4, $A163),祝日マスタ!$A:$B,2,FALSE),""))</f>
        <v/>
      </c>
      <c r="D163" s="62"/>
      <c r="E163" s="42"/>
      <c r="F163" s="42"/>
      <c r="G163" s="42"/>
      <c r="H163" s="42"/>
      <c r="I163" s="20"/>
      <c r="J163" s="13"/>
      <c r="K163" s="13"/>
      <c r="L163" s="13"/>
      <c r="M163" s="13"/>
      <c r="N163" s="13"/>
      <c r="O163" s="13"/>
      <c r="P163" s="13"/>
      <c r="Q163" s="13"/>
    </row>
    <row r="164" spans="1:17" ht="30" customHeight="1" outlineLevel="1">
      <c r="A164" s="16">
        <f t="shared" si="4"/>
        <v>14</v>
      </c>
      <c r="B164" s="21" t="str">
        <f>IF($A164="","",IF(COUNTIF(祝日マスタ!$A:$A, DATE(IF($C$2+4&lt;=3, $C$1+1, $C$1), $C$2+4, $A164)),"祝",TEXT(DATE(IF($C$2+4&lt;=3, $C$1+1, $C$1), $C$2+4, $A164), "aaa")))</f>
        <v>金</v>
      </c>
      <c r="C164" s="61" t="str">
        <f>IF($A164="","",IFERROR(VLOOKUP(DATE(IF($C$2+4&lt;=3, $C$1+1, $C$1), $C$2+4, $A164),祝日マスタ!$A:$B,2,FALSE),""))</f>
        <v/>
      </c>
      <c r="D164" s="62"/>
      <c r="E164" s="43"/>
      <c r="F164" s="43"/>
      <c r="G164" s="43"/>
      <c r="H164" s="43"/>
      <c r="I164" s="20"/>
      <c r="J164" s="13"/>
      <c r="K164" s="13"/>
      <c r="L164" s="13"/>
      <c r="M164" s="13"/>
      <c r="N164" s="13"/>
      <c r="O164" s="13"/>
      <c r="P164" s="13"/>
      <c r="Q164" s="13"/>
    </row>
    <row r="165" spans="1:17" ht="30" customHeight="1" outlineLevel="1">
      <c r="A165" s="16">
        <f t="shared" si="4"/>
        <v>15</v>
      </c>
      <c r="B165" s="21" t="str">
        <f>IF($A165="","",IF(COUNTIF(祝日マスタ!$A:$A, DATE(IF($C$2+4&lt;=3, $C$1+1, $C$1), $C$2+4, $A165)),"祝",TEXT(DATE(IF($C$2+4&lt;=3, $C$1+1, $C$1), $C$2+4, $A165), "aaa")))</f>
        <v>土</v>
      </c>
      <c r="C165" s="61" t="str">
        <f>IF($A165="","",IFERROR(VLOOKUP(DATE(IF($C$2+4&lt;=3, $C$1+1, $C$1), $C$2+4, $A165),祝日マスタ!$A:$B,2,FALSE),""))</f>
        <v/>
      </c>
      <c r="D165" s="62"/>
      <c r="E165" s="42"/>
      <c r="F165" s="42"/>
      <c r="G165" s="42"/>
      <c r="H165" s="42"/>
      <c r="I165" s="20"/>
      <c r="J165" s="13"/>
      <c r="K165" s="13"/>
      <c r="L165" s="13"/>
      <c r="M165" s="13"/>
      <c r="N165" s="13"/>
      <c r="O165" s="13"/>
      <c r="P165" s="13"/>
      <c r="Q165" s="13"/>
    </row>
    <row r="166" spans="1:17" ht="30" customHeight="1" outlineLevel="1">
      <c r="A166" s="16">
        <f t="shared" si="4"/>
        <v>16</v>
      </c>
      <c r="B166" s="21" t="str">
        <f>IF($A166="","",IF(COUNTIF(祝日マスタ!$A:$A, DATE(IF($C$2+4&lt;=3, $C$1+1, $C$1), $C$2+4, $A166)),"祝",TEXT(DATE(IF($C$2+4&lt;=3, $C$1+1, $C$1), $C$2+4, $A166), "aaa")))</f>
        <v>日</v>
      </c>
      <c r="C166" s="61" t="str">
        <f>IF($A166="","",IFERROR(VLOOKUP(DATE(IF($C$2+4&lt;=3, $C$1+1, $C$1), $C$2+4, $A166),祝日マスタ!$A:$B,2,FALSE),""))</f>
        <v/>
      </c>
      <c r="D166" s="62"/>
      <c r="E166" s="42"/>
      <c r="F166" s="42"/>
      <c r="G166" s="42"/>
      <c r="H166" s="42"/>
      <c r="I166" s="20"/>
      <c r="J166" s="13"/>
      <c r="K166" s="13"/>
      <c r="L166" s="13"/>
      <c r="M166" s="13"/>
      <c r="N166" s="13"/>
      <c r="O166" s="13"/>
      <c r="P166" s="13"/>
      <c r="Q166" s="13"/>
    </row>
    <row r="167" spans="1:17" ht="30" customHeight="1" outlineLevel="1">
      <c r="A167" s="16">
        <f t="shared" si="4"/>
        <v>17</v>
      </c>
      <c r="B167" s="21" t="str">
        <f>IF($A167="","",IF(COUNTIF(祝日マスタ!$A:$A, DATE(IF($C$2+4&lt;=3, $C$1+1, $C$1), $C$2+4, $A167)),"祝",TEXT(DATE(IF($C$2+4&lt;=3, $C$1+1, $C$1), $C$2+4, $A167), "aaa")))</f>
        <v>月</v>
      </c>
      <c r="C167" s="61" t="str">
        <f>IF($A167="","",IFERROR(VLOOKUP(DATE(IF($C$2+4&lt;=3, $C$1+1, $C$1), $C$2+4, $A167),祝日マスタ!$A:$B,2,FALSE),""))</f>
        <v/>
      </c>
      <c r="D167" s="62"/>
      <c r="E167" s="42"/>
      <c r="F167" s="42"/>
      <c r="G167" s="42"/>
      <c r="H167" s="42"/>
      <c r="I167" s="20"/>
      <c r="J167" s="13"/>
      <c r="K167" s="13"/>
      <c r="L167" s="13"/>
      <c r="M167" s="13"/>
      <c r="N167" s="13"/>
      <c r="O167" s="13"/>
      <c r="P167" s="13"/>
      <c r="Q167" s="13"/>
    </row>
    <row r="168" spans="1:17" ht="30" customHeight="1" outlineLevel="1">
      <c r="A168" s="16">
        <f t="shared" si="4"/>
        <v>18</v>
      </c>
      <c r="B168" s="21" t="str">
        <f>IF($A168="","",IF(COUNTIF(祝日マスタ!$A:$A, DATE(IF($C$2+4&lt;=3, $C$1+1, $C$1), $C$2+4, $A168)),"祝",TEXT(DATE(IF($C$2+4&lt;=3, $C$1+1, $C$1), $C$2+4, $A168), "aaa")))</f>
        <v>火</v>
      </c>
      <c r="C168" s="61" t="str">
        <f>IF($A168="","",IFERROR(VLOOKUP(DATE(IF($C$2+4&lt;=3, $C$1+1, $C$1), $C$2+4, $A168),祝日マスタ!$A:$B,2,FALSE),""))</f>
        <v/>
      </c>
      <c r="D168" s="62"/>
      <c r="E168" s="42"/>
      <c r="F168" s="42"/>
      <c r="G168" s="42"/>
      <c r="H168" s="42"/>
      <c r="I168" s="20"/>
      <c r="J168" s="13"/>
      <c r="K168" s="13"/>
      <c r="L168" s="13"/>
      <c r="M168" s="13"/>
      <c r="N168" s="13"/>
      <c r="O168" s="13"/>
      <c r="P168" s="13"/>
      <c r="Q168" s="13"/>
    </row>
    <row r="169" spans="1:17" ht="30" customHeight="1" outlineLevel="1">
      <c r="A169" s="16">
        <f t="shared" si="4"/>
        <v>19</v>
      </c>
      <c r="B169" s="21" t="str">
        <f>IF($A169="","",IF(COUNTIF(祝日マスタ!$A:$A, DATE(IF($C$2+4&lt;=3, $C$1+1, $C$1), $C$2+4, $A169)),"祝",TEXT(DATE(IF($C$2+4&lt;=3, $C$1+1, $C$1), $C$2+4, $A169), "aaa")))</f>
        <v>水</v>
      </c>
      <c r="C169" s="61" t="str">
        <f>IF($A169="","",IFERROR(VLOOKUP(DATE(IF($C$2+4&lt;=3, $C$1+1, $C$1), $C$2+4, $A169),祝日マスタ!$A:$B,2,FALSE),""))</f>
        <v/>
      </c>
      <c r="D169" s="62"/>
      <c r="E169" s="42"/>
      <c r="F169" s="42"/>
      <c r="G169" s="42"/>
      <c r="H169" s="42"/>
      <c r="I169" s="20"/>
      <c r="J169" s="13"/>
      <c r="K169" s="13"/>
      <c r="L169" s="13"/>
      <c r="M169" s="13"/>
      <c r="N169" s="13"/>
      <c r="O169" s="13"/>
      <c r="P169" s="13"/>
      <c r="Q169" s="13"/>
    </row>
    <row r="170" spans="1:17" ht="30" customHeight="1" outlineLevel="1">
      <c r="A170" s="16">
        <f t="shared" si="4"/>
        <v>20</v>
      </c>
      <c r="B170" s="21" t="str">
        <f>IF($A170="","",IF(COUNTIF(祝日マスタ!$A:$A, DATE(IF($C$2+4&lt;=3, $C$1+1, $C$1), $C$2+4, $A170)),"祝",TEXT(DATE(IF($C$2+4&lt;=3, $C$1+1, $C$1), $C$2+4, $A170), "aaa")))</f>
        <v>木</v>
      </c>
      <c r="C170" s="61" t="str">
        <f>IF($A170="","",IFERROR(VLOOKUP(DATE(IF($C$2+4&lt;=3, $C$1+1, $C$1), $C$2+4, $A170),祝日マスタ!$A:$B,2,FALSE),""))</f>
        <v/>
      </c>
      <c r="D170" s="62"/>
      <c r="E170" s="44"/>
      <c r="F170" s="44"/>
      <c r="G170" s="44"/>
      <c r="H170" s="44"/>
      <c r="I170" s="20"/>
      <c r="J170" s="13"/>
      <c r="K170" s="13"/>
      <c r="L170" s="13"/>
      <c r="M170" s="13"/>
      <c r="N170" s="13"/>
      <c r="O170" s="13"/>
      <c r="P170" s="13"/>
      <c r="Q170" s="13"/>
    </row>
    <row r="171" spans="1:17" ht="30" customHeight="1" outlineLevel="1">
      <c r="A171" s="16">
        <f t="shared" si="4"/>
        <v>21</v>
      </c>
      <c r="B171" s="21" t="str">
        <f>IF($A171="","",IF(COUNTIF(祝日マスタ!$A:$A, DATE(IF($C$2+4&lt;=3, $C$1+1, $C$1), $C$2+4, $A171)),"祝",TEXT(DATE(IF($C$2+4&lt;=3, $C$1+1, $C$1), $C$2+4, $A171), "aaa")))</f>
        <v>金</v>
      </c>
      <c r="C171" s="61" t="str">
        <f>IF($A171="","",IFERROR(VLOOKUP(DATE(IF($C$2+4&lt;=3, $C$1+1, $C$1), $C$2+4, $A171),祝日マスタ!$A:$B,2,FALSE),""))</f>
        <v/>
      </c>
      <c r="D171" s="62"/>
      <c r="E171" s="44"/>
      <c r="F171" s="44"/>
      <c r="G171" s="44"/>
      <c r="H171" s="44"/>
      <c r="I171" s="20"/>
      <c r="J171" s="13"/>
      <c r="K171" s="13"/>
      <c r="L171" s="13"/>
      <c r="M171" s="13"/>
      <c r="N171" s="13"/>
      <c r="O171" s="13"/>
      <c r="P171" s="13"/>
      <c r="Q171" s="13"/>
    </row>
    <row r="172" spans="1:17" ht="30" customHeight="1" outlineLevel="1">
      <c r="A172" s="16">
        <f t="shared" si="4"/>
        <v>22</v>
      </c>
      <c r="B172" s="21" t="str">
        <f>IF($A172="","",IF(COUNTIF(祝日マスタ!$A:$A, DATE(IF($C$2+4&lt;=3, $C$1+1, $C$1), $C$2+4, $A172)),"祝",TEXT(DATE(IF($C$2+4&lt;=3, $C$1+1, $C$1), $C$2+4, $A172), "aaa")))</f>
        <v>土</v>
      </c>
      <c r="C172" s="61" t="str">
        <f>IF($A172="","",IFERROR(VLOOKUP(DATE(IF($C$2+4&lt;=3, $C$1+1, $C$1), $C$2+4, $A172),祝日マスタ!$A:$B,2,FALSE),""))</f>
        <v/>
      </c>
      <c r="D172" s="62"/>
      <c r="E172" s="44"/>
      <c r="F172" s="44"/>
      <c r="G172" s="44"/>
      <c r="H172" s="44"/>
      <c r="I172" s="20"/>
      <c r="J172" s="13"/>
      <c r="K172" s="13"/>
      <c r="L172" s="13"/>
      <c r="M172" s="13"/>
      <c r="N172" s="13"/>
      <c r="O172" s="13"/>
      <c r="P172" s="13"/>
      <c r="Q172" s="13"/>
    </row>
    <row r="173" spans="1:17" ht="30" customHeight="1" outlineLevel="1">
      <c r="A173" s="16">
        <f t="shared" si="4"/>
        <v>23</v>
      </c>
      <c r="B173" s="21" t="str">
        <f>IF($A173="","",IF(COUNTIF(祝日マスタ!$A:$A, DATE(IF($C$2+4&lt;=3, $C$1+1, $C$1), $C$2+4, $A173)),"祝",TEXT(DATE(IF($C$2+4&lt;=3, $C$1+1, $C$1), $C$2+4, $A173), "aaa")))</f>
        <v>日</v>
      </c>
      <c r="C173" s="61" t="str">
        <f>IF($A173="","",IFERROR(VLOOKUP(DATE(IF($C$2+4&lt;=3, $C$1+1, $C$1), $C$2+4, $A173),祝日マスタ!$A:$B,2,FALSE),""))</f>
        <v/>
      </c>
      <c r="D173" s="62"/>
      <c r="E173" s="44"/>
      <c r="F173" s="44"/>
      <c r="G173" s="44"/>
      <c r="H173" s="44"/>
      <c r="I173" s="20"/>
      <c r="J173" s="13"/>
      <c r="K173" s="13"/>
      <c r="L173" s="13"/>
      <c r="M173" s="13"/>
      <c r="N173" s="13"/>
      <c r="O173" s="13"/>
      <c r="P173" s="13"/>
      <c r="Q173" s="13"/>
    </row>
    <row r="174" spans="1:17" ht="30" customHeight="1" outlineLevel="1">
      <c r="A174" s="16">
        <f t="shared" si="4"/>
        <v>24</v>
      </c>
      <c r="B174" s="21" t="str">
        <f>IF($A174="","",IF(COUNTIF(祝日マスタ!$A:$A, DATE(IF($C$2+4&lt;=3, $C$1+1, $C$1), $C$2+4, $A174)),"祝",TEXT(DATE(IF($C$2+4&lt;=3, $C$1+1, $C$1), $C$2+4, $A174), "aaa")))</f>
        <v>月</v>
      </c>
      <c r="C174" s="61" t="str">
        <f>IF($A174="","",IFERROR(VLOOKUP(DATE(IF($C$2+4&lt;=3, $C$1+1, $C$1), $C$2+4, $A174),祝日マスタ!$A:$B,2,FALSE),""))</f>
        <v/>
      </c>
      <c r="D174" s="62"/>
      <c r="E174" s="44"/>
      <c r="F174" s="44"/>
      <c r="G174" s="44"/>
      <c r="H174" s="44"/>
      <c r="I174" s="20"/>
      <c r="J174" s="13"/>
      <c r="K174" s="13"/>
      <c r="L174" s="13"/>
      <c r="M174" s="13"/>
      <c r="N174" s="13"/>
      <c r="O174" s="13"/>
      <c r="P174" s="13"/>
      <c r="Q174" s="13"/>
    </row>
    <row r="175" spans="1:17" ht="30" customHeight="1" outlineLevel="1">
      <c r="A175" s="16">
        <f t="shared" si="4"/>
        <v>25</v>
      </c>
      <c r="B175" s="21" t="str">
        <f>IF($A175="","",IF(COUNTIF(祝日マスタ!$A:$A, DATE(IF($C$2+4&lt;=3, $C$1+1, $C$1), $C$2+4, $A175)),"祝",TEXT(DATE(IF($C$2+4&lt;=3, $C$1+1, $C$1), $C$2+4, $A175), "aaa")))</f>
        <v>火</v>
      </c>
      <c r="C175" s="61" t="str">
        <f>IF($A175="","",IFERROR(VLOOKUP(DATE(IF($C$2+4&lt;=3, $C$1+1, $C$1), $C$2+4, $A175),祝日マスタ!$A:$B,2,FALSE),""))</f>
        <v/>
      </c>
      <c r="D175" s="62"/>
      <c r="E175" s="43"/>
      <c r="F175" s="43"/>
      <c r="G175" s="43"/>
      <c r="H175" s="43"/>
      <c r="I175" s="20"/>
      <c r="J175" s="13"/>
      <c r="K175" s="13"/>
      <c r="L175" s="13"/>
      <c r="M175" s="13"/>
      <c r="N175" s="13"/>
      <c r="O175" s="13"/>
      <c r="P175" s="13"/>
      <c r="Q175" s="13"/>
    </row>
    <row r="176" spans="1:17" ht="30" customHeight="1" outlineLevel="1">
      <c r="A176" s="16">
        <f t="shared" si="4"/>
        <v>26</v>
      </c>
      <c r="B176" s="21" t="str">
        <f>IF($A176="","",IF(COUNTIF(祝日マスタ!$A:$A, DATE(IF($C$2+4&lt;=3, $C$1+1, $C$1), $C$2+4, $A176)),"祝",TEXT(DATE(IF($C$2+4&lt;=3, $C$1+1, $C$1), $C$2+4, $A176), "aaa")))</f>
        <v>水</v>
      </c>
      <c r="C176" s="61" t="str">
        <f>IF($A176="","",IFERROR(VLOOKUP(DATE(IF($C$2+4&lt;=3, $C$1+1, $C$1), $C$2+4, $A176),祝日マスタ!$A:$B,2,FALSE),""))</f>
        <v/>
      </c>
      <c r="D176" s="62"/>
      <c r="E176" s="42"/>
      <c r="F176" s="42"/>
      <c r="G176" s="42"/>
      <c r="H176" s="42"/>
      <c r="I176" s="20"/>
      <c r="J176" s="13"/>
      <c r="K176" s="13"/>
      <c r="L176" s="13"/>
      <c r="M176" s="13"/>
      <c r="N176" s="13"/>
      <c r="O176" s="13"/>
      <c r="P176" s="13"/>
      <c r="Q176" s="13"/>
    </row>
    <row r="177" spans="1:17" ht="30" customHeight="1" outlineLevel="1">
      <c r="A177" s="16">
        <f t="shared" si="4"/>
        <v>27</v>
      </c>
      <c r="B177" s="21" t="str">
        <f>IF($A177="","",IF(COUNTIF(祝日マスタ!$A:$A, DATE(IF($C$2+4&lt;=3, $C$1+1, $C$1), $C$2+4, $A177)),"祝",TEXT(DATE(IF($C$2+4&lt;=3, $C$1+1, $C$1), $C$2+4, $A177), "aaa")))</f>
        <v>木</v>
      </c>
      <c r="C177" s="61" t="str">
        <f>IF($A177="","",IFERROR(VLOOKUP(DATE(IF($C$2+4&lt;=3, $C$1+1, $C$1), $C$2+4, $A177),祝日マスタ!$A:$B,2,FALSE),""))</f>
        <v/>
      </c>
      <c r="D177" s="62"/>
      <c r="E177" s="43"/>
      <c r="F177" s="43"/>
      <c r="G177" s="43"/>
      <c r="H177" s="43"/>
      <c r="I177" s="20"/>
      <c r="J177" s="13"/>
      <c r="K177" s="13"/>
      <c r="L177" s="13"/>
      <c r="M177" s="13"/>
      <c r="N177" s="13"/>
      <c r="O177" s="13"/>
      <c r="P177" s="13"/>
      <c r="Q177" s="13"/>
    </row>
    <row r="178" spans="1:17" ht="30" customHeight="1" outlineLevel="1">
      <c r="A178" s="16">
        <f t="shared" si="4"/>
        <v>28</v>
      </c>
      <c r="B178" s="21" t="str">
        <f>IF($A178="","",IF(COUNTIF(祝日マスタ!$A:$A, DATE(IF($C$2+4&lt;=3, $C$1+1, $C$1), $C$2+4, $A178)),"祝",TEXT(DATE(IF($C$2+4&lt;=3, $C$1+1, $C$1), $C$2+4, $A178), "aaa")))</f>
        <v>金</v>
      </c>
      <c r="C178" s="61" t="str">
        <f>IF($A178="","",IFERROR(VLOOKUP(DATE(IF($C$2+4&lt;=3, $C$1+1, $C$1), $C$2+4, $A178),祝日マスタ!$A:$B,2,FALSE),""))</f>
        <v/>
      </c>
      <c r="D178" s="62"/>
      <c r="E178" s="42"/>
      <c r="F178" s="42"/>
      <c r="G178" s="42"/>
      <c r="H178" s="42"/>
      <c r="I178" s="20"/>
      <c r="J178" s="13"/>
      <c r="K178" s="13"/>
      <c r="L178" s="13"/>
      <c r="M178" s="13"/>
      <c r="N178" s="13"/>
      <c r="O178" s="13"/>
      <c r="P178" s="13"/>
      <c r="Q178" s="13"/>
    </row>
    <row r="179" spans="1:17" ht="30" customHeight="1" outlineLevel="1">
      <c r="A179" s="16">
        <f t="shared" si="4"/>
        <v>29</v>
      </c>
      <c r="B179" s="21" t="str">
        <f>IF($A179="","",IF(COUNTIF(祝日マスタ!$A:$A, DATE(IF($C$2+4&lt;=3, $C$1+1, $C$1), $C$2+4, $A179)),"祝",TEXT(DATE(IF($C$2+4&lt;=3, $C$1+1, $C$1), $C$2+4, $A179), "aaa")))</f>
        <v>土</v>
      </c>
      <c r="C179" s="61" t="str">
        <f>IF($A179="","",IFERROR(VLOOKUP(DATE(IF($C$2+4&lt;=3, $C$1+1, $C$1), $C$2+4, $A179),祝日マスタ!$A:$B,2,FALSE),""))</f>
        <v/>
      </c>
      <c r="D179" s="62"/>
      <c r="E179" s="46"/>
      <c r="F179" s="46"/>
      <c r="G179" s="46"/>
      <c r="H179" s="46"/>
      <c r="I179" s="20"/>
      <c r="J179" s="13"/>
      <c r="K179" s="13"/>
      <c r="L179" s="13"/>
      <c r="M179" s="13"/>
      <c r="N179" s="13"/>
      <c r="O179" s="13"/>
      <c r="P179" s="13"/>
      <c r="Q179" s="13"/>
    </row>
    <row r="180" spans="1:17" ht="30" customHeight="1" outlineLevel="1">
      <c r="A180" s="16">
        <f t="shared" si="4"/>
        <v>30</v>
      </c>
      <c r="B180" s="21" t="str">
        <f>IF($A180="","",IF(COUNTIF(祝日マスタ!$A:$A, DATE(IF($C$2+4&lt;=3, $C$1+1, $C$1), $C$2+4, $A180)),"祝",TEXT(DATE(IF($C$2+4&lt;=3, $C$1+1, $C$1), $C$2+4, $A180), "aaa")))</f>
        <v>日</v>
      </c>
      <c r="C180" s="61" t="str">
        <f>IF($A180="","",IFERROR(VLOOKUP(DATE(IF($C$2+4&lt;=3, $C$1+1, $C$1), $C$2+4, $A180),祝日マスタ!$A:$B,2,FALSE),""))</f>
        <v/>
      </c>
      <c r="D180" s="62"/>
      <c r="E180" s="42"/>
      <c r="F180" s="42"/>
      <c r="G180" s="42"/>
      <c r="H180" s="42"/>
      <c r="I180" s="20"/>
      <c r="J180" s="13"/>
      <c r="K180" s="13"/>
      <c r="L180" s="13"/>
      <c r="M180" s="13"/>
      <c r="N180" s="13"/>
      <c r="O180" s="13"/>
      <c r="P180" s="13"/>
      <c r="Q180" s="13"/>
    </row>
    <row r="181" spans="1:17" ht="30" customHeight="1" outlineLevel="1">
      <c r="A181" s="16">
        <f t="shared" si="4"/>
        <v>31</v>
      </c>
      <c r="B181" s="21" t="str">
        <f>IF($A181="","",IF(COUNTIF(祝日マスタ!$A:$A, DATE(IF($C$2+4&lt;=3, $C$1+1, $C$1), $C$2+4, $A181)),"祝",TEXT(DATE(IF($C$2+4&lt;=3, $C$1+1, $C$1), $C$2+4, $A181), "aaa")))</f>
        <v>月</v>
      </c>
      <c r="C181" s="61" t="str">
        <f>IF($A181="","",IFERROR(VLOOKUP(DATE(IF($C$2+4&lt;=3, $C$1+1, $C$1), $C$2+4, $A181),祝日マスタ!$A:$B,2,FALSE),""))</f>
        <v/>
      </c>
      <c r="D181" s="62"/>
      <c r="E181" s="42"/>
      <c r="F181" s="42"/>
      <c r="G181" s="42"/>
      <c r="H181" s="42"/>
      <c r="I181" s="20"/>
      <c r="J181" s="13"/>
      <c r="K181" s="13"/>
      <c r="L181" s="13"/>
      <c r="M181" s="13"/>
      <c r="N181" s="13"/>
      <c r="O181" s="13"/>
      <c r="P181" s="13"/>
      <c r="Q181" s="13"/>
    </row>
    <row r="182" spans="1:17" ht="30" customHeight="1" outlineLevel="1">
      <c r="A182" s="63" t="s">
        <v>32</v>
      </c>
      <c r="B182" s="63"/>
      <c r="C182" s="64"/>
      <c r="D182" s="65"/>
      <c r="E182" s="65"/>
      <c r="F182" s="66"/>
      <c r="G182" s="66"/>
      <c r="H182" s="66"/>
      <c r="I182" s="66"/>
      <c r="J182" s="13"/>
      <c r="K182" s="13"/>
      <c r="L182" s="13"/>
      <c r="M182" s="13"/>
      <c r="N182" s="13"/>
      <c r="O182" s="13"/>
      <c r="P182" s="13"/>
      <c r="Q182" s="13"/>
    </row>
    <row r="183" spans="1:17" ht="23.2" customHeight="1">
      <c r="A183" s="13"/>
      <c r="B183" s="13"/>
      <c r="C183" s="13"/>
      <c r="D183" s="13"/>
      <c r="E183" s="51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28.35" customHeight="1">
      <c r="A184" s="9" t="str">
        <f>"令和"&amp;$C$1-2018&amp;"年度年間予定表("&amp;A186&amp;")"</f>
        <v>令和8年度年間予定表(9月)</v>
      </c>
      <c r="B184" s="39"/>
      <c r="C184" s="39"/>
      <c r="D184" s="39"/>
      <c r="E184" s="47"/>
      <c r="F184" s="39"/>
      <c r="G184" s="39"/>
      <c r="H184" s="39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12.5" customHeight="1">
      <c r="A185" s="48"/>
      <c r="B185" s="49"/>
      <c r="C185" s="49"/>
      <c r="D185" s="14"/>
      <c r="E185" s="50"/>
      <c r="F185" s="49"/>
      <c r="G185" s="49"/>
      <c r="H185" s="49"/>
      <c r="I185" s="49"/>
      <c r="J185" s="13"/>
      <c r="K185" s="13"/>
      <c r="L185" s="13"/>
      <c r="M185" s="13"/>
      <c r="N185" s="13"/>
      <c r="O185" s="13"/>
      <c r="P185" s="13"/>
      <c r="Q185" s="13"/>
    </row>
    <row r="186" spans="1:17" ht="30" customHeight="1">
      <c r="A186" s="67" t="str">
        <f>IF($C$2 + 5 &gt; 12, $C$2 + 5 - 12, $C$2 + 5) &amp; "月"</f>
        <v>9月</v>
      </c>
      <c r="B186" s="68"/>
      <c r="C186" s="69"/>
      <c r="D186" s="70"/>
      <c r="E186" s="70"/>
      <c r="F186" s="71"/>
      <c r="G186" s="71"/>
      <c r="H186" s="72"/>
      <c r="I186" s="73"/>
      <c r="J186" s="13"/>
      <c r="K186" s="13"/>
      <c r="L186" s="13"/>
      <c r="M186" s="13"/>
      <c r="N186" s="13"/>
      <c r="O186" s="13"/>
      <c r="P186" s="13"/>
      <c r="Q186" s="13"/>
    </row>
    <row r="187" spans="1:17" ht="30" customHeight="1" outlineLevel="1">
      <c r="A187" s="41">
        <v>1</v>
      </c>
      <c r="B187" s="21" t="str">
        <f>IF($A187="","",IF(COUNTIF(祝日マスタ!$A:$A, DATE(IF($C$2+5&lt;=3, $C$1+1, $C$1), $C$2+5, $A187)),"祝",TEXT(DATE(IF($C$2+5&lt;=3, $C$1+1, $C$1), $C$2+5, $A187), "aaa")))</f>
        <v>火</v>
      </c>
      <c r="C187" s="61" t="str">
        <f>IF($A187="","",IFERROR(VLOOKUP(DATE(IF($C$2+5&lt;=3, $C$1+1, $C$1), $C$2+5, $A187),祝日マスタ!$A:$B,2,FALSE),""))</f>
        <v/>
      </c>
      <c r="D187" s="62"/>
      <c r="E187" s="42"/>
      <c r="F187" s="42"/>
      <c r="G187" s="42"/>
      <c r="H187" s="42"/>
      <c r="I187" s="20"/>
      <c r="J187" s="13"/>
      <c r="K187" s="13"/>
      <c r="L187" s="13"/>
      <c r="M187" s="13"/>
      <c r="N187" s="13"/>
      <c r="O187" s="13"/>
      <c r="P187" s="13"/>
      <c r="Q187" s="13"/>
    </row>
    <row r="188" spans="1:17" ht="30" customHeight="1" outlineLevel="1">
      <c r="A188" s="16">
        <f>IF(OR(A187="", A187=DAY(EOMONTH(DATE(IF($C$2+5&lt;=3, $C$1+1, $C$1), $C$2+5, 1), 0))),"",A187+1)</f>
        <v>2</v>
      </c>
      <c r="B188" s="21" t="str">
        <f>IF($A188="","",IF(COUNTIF(祝日マスタ!$A:$A, DATE(IF($C$2+5&lt;=3, $C$1+1, $C$1), $C$2+5, $A188)),"祝",TEXT(DATE(IF($C$2+5&lt;=3, $C$1+1, $C$1), $C$2+5, $A188), "aaa")))</f>
        <v>水</v>
      </c>
      <c r="C188" s="61" t="str">
        <f>IF($A188="","",IFERROR(VLOOKUP(DATE(IF($C$2+5&lt;=3, $C$1+1, $C$1), $C$2+5, $A188),祝日マスタ!$A:$B,2,FALSE),""))</f>
        <v/>
      </c>
      <c r="D188" s="62"/>
      <c r="E188" s="42"/>
      <c r="F188" s="42"/>
      <c r="G188" s="42"/>
      <c r="H188" s="42"/>
      <c r="I188" s="20"/>
      <c r="J188" s="13"/>
      <c r="K188" s="13"/>
      <c r="L188" s="13"/>
      <c r="M188" s="13"/>
      <c r="N188" s="13"/>
      <c r="O188" s="13"/>
      <c r="P188" s="13"/>
      <c r="Q188" s="13"/>
    </row>
    <row r="189" spans="1:17" ht="30" customHeight="1" outlineLevel="1">
      <c r="A189" s="16">
        <f t="shared" ref="A189:A217" si="5">IF(OR(A188="", A188=DAY(EOMONTH(DATE(IF($C$2+5&lt;=3, $C$1+1, $C$1), $C$2+5, 1), 0))),"",A188+1)</f>
        <v>3</v>
      </c>
      <c r="B189" s="21" t="str">
        <f>IF($A189="","",IF(COUNTIF(祝日マスタ!$A:$A, DATE(IF($C$2+5&lt;=3, $C$1+1, $C$1), $C$2+5, $A189)),"祝",TEXT(DATE(IF($C$2+5&lt;=3, $C$1+1, $C$1), $C$2+5, $A189), "aaa")))</f>
        <v>木</v>
      </c>
      <c r="C189" s="61" t="str">
        <f>IF($A189="","",IFERROR(VLOOKUP(DATE(IF($C$2+5&lt;=3, $C$1+1, $C$1), $C$2+5, $A189),祝日マスタ!$A:$B,2,FALSE),""))</f>
        <v/>
      </c>
      <c r="D189" s="62"/>
      <c r="E189" s="42"/>
      <c r="F189" s="42"/>
      <c r="G189" s="42"/>
      <c r="H189" s="42"/>
      <c r="I189" s="20"/>
      <c r="J189" s="13"/>
      <c r="K189" s="13"/>
      <c r="L189" s="13"/>
      <c r="M189" s="13"/>
      <c r="N189" s="13"/>
      <c r="O189" s="13"/>
      <c r="P189" s="13"/>
      <c r="Q189" s="13"/>
    </row>
    <row r="190" spans="1:17" ht="30" customHeight="1" outlineLevel="1">
      <c r="A190" s="16">
        <f t="shared" si="5"/>
        <v>4</v>
      </c>
      <c r="B190" s="21" t="str">
        <f>IF($A190="","",IF(COUNTIF(祝日マスタ!$A:$A, DATE(IF($C$2+5&lt;=3, $C$1+1, $C$1), $C$2+5, $A190)),"祝",TEXT(DATE(IF($C$2+5&lt;=3, $C$1+1, $C$1), $C$2+5, $A190), "aaa")))</f>
        <v>金</v>
      </c>
      <c r="C190" s="61" t="str">
        <f>IF($A190="","",IFERROR(VLOOKUP(DATE(IF($C$2+5&lt;=3, $C$1+1, $C$1), $C$2+5, $A190),祝日マスタ!$A:$B,2,FALSE),""))</f>
        <v/>
      </c>
      <c r="D190" s="62"/>
      <c r="E190" s="42"/>
      <c r="F190" s="42"/>
      <c r="G190" s="42"/>
      <c r="H190" s="42"/>
      <c r="I190" s="20"/>
      <c r="J190" s="13"/>
      <c r="K190" s="13"/>
      <c r="L190" s="13"/>
      <c r="M190" s="13"/>
      <c r="N190" s="13"/>
      <c r="O190" s="13"/>
      <c r="P190" s="13"/>
      <c r="Q190" s="13"/>
    </row>
    <row r="191" spans="1:17" ht="30" customHeight="1" outlineLevel="1">
      <c r="A191" s="16">
        <f t="shared" si="5"/>
        <v>5</v>
      </c>
      <c r="B191" s="21" t="str">
        <f>IF($A191="","",IF(COUNTIF(祝日マスタ!$A:$A, DATE(IF($C$2+5&lt;=3, $C$1+1, $C$1), $C$2+5, $A191)),"祝",TEXT(DATE(IF($C$2+5&lt;=3, $C$1+1, $C$1), $C$2+5, $A191), "aaa")))</f>
        <v>土</v>
      </c>
      <c r="C191" s="61" t="str">
        <f>IF($A191="","",IFERROR(VLOOKUP(DATE(IF($C$2+5&lt;=3, $C$1+1, $C$1), $C$2+5, $A191),祝日マスタ!$A:$B,2,FALSE),""))</f>
        <v/>
      </c>
      <c r="D191" s="62"/>
      <c r="E191" s="42"/>
      <c r="F191" s="42"/>
      <c r="G191" s="42"/>
      <c r="H191" s="42"/>
      <c r="I191" s="20"/>
      <c r="J191" s="13"/>
      <c r="K191" s="13"/>
      <c r="L191" s="13"/>
      <c r="M191" s="13"/>
      <c r="N191" s="13"/>
      <c r="O191" s="13"/>
      <c r="P191" s="13"/>
      <c r="Q191" s="13"/>
    </row>
    <row r="192" spans="1:17" ht="30" customHeight="1" outlineLevel="1">
      <c r="A192" s="16">
        <f t="shared" si="5"/>
        <v>6</v>
      </c>
      <c r="B192" s="21" t="str">
        <f>IF($A192="","",IF(COUNTIF(祝日マスタ!$A:$A, DATE(IF($C$2+5&lt;=3, $C$1+1, $C$1), $C$2+5, $A192)),"祝",TEXT(DATE(IF($C$2+5&lt;=3, $C$1+1, $C$1), $C$2+5, $A192), "aaa")))</f>
        <v>日</v>
      </c>
      <c r="C192" s="61" t="str">
        <f>IF($A192="","",IFERROR(VLOOKUP(DATE(IF($C$2+5&lt;=3, $C$1+1, $C$1), $C$2+5, $A192),祝日マスタ!$A:$B,2,FALSE),""))</f>
        <v/>
      </c>
      <c r="D192" s="62"/>
      <c r="E192" s="43"/>
      <c r="F192" s="43"/>
      <c r="G192" s="43"/>
      <c r="H192" s="43"/>
      <c r="I192" s="20"/>
      <c r="J192" s="13"/>
      <c r="K192" s="13"/>
      <c r="L192" s="13"/>
      <c r="M192" s="13"/>
      <c r="N192" s="13"/>
      <c r="O192" s="13"/>
      <c r="P192" s="13"/>
      <c r="Q192" s="13"/>
    </row>
    <row r="193" spans="1:17" ht="30" customHeight="1" outlineLevel="1">
      <c r="A193" s="16">
        <f t="shared" si="5"/>
        <v>7</v>
      </c>
      <c r="B193" s="21" t="str">
        <f>IF($A193="","",IF(COUNTIF(祝日マスタ!$A:$A, DATE(IF($C$2+5&lt;=3, $C$1+1, $C$1), $C$2+5, $A193)),"祝",TEXT(DATE(IF($C$2+5&lt;=3, $C$1+1, $C$1), $C$2+5, $A193), "aaa")))</f>
        <v>月</v>
      </c>
      <c r="C193" s="61" t="str">
        <f>IF($A193="","",IFERROR(VLOOKUP(DATE(IF($C$2+5&lt;=3, $C$1+1, $C$1), $C$2+5, $A193),祝日マスタ!$A:$B,2,FALSE),""))</f>
        <v/>
      </c>
      <c r="D193" s="62"/>
      <c r="E193" s="42"/>
      <c r="F193" s="42"/>
      <c r="G193" s="42"/>
      <c r="H193" s="42"/>
      <c r="I193" s="20"/>
      <c r="J193" s="13"/>
      <c r="K193" s="13"/>
      <c r="L193" s="13"/>
      <c r="M193" s="13"/>
      <c r="N193" s="13"/>
      <c r="O193" s="13"/>
      <c r="P193" s="13"/>
      <c r="Q193" s="13"/>
    </row>
    <row r="194" spans="1:17" ht="36.75" customHeight="1" outlineLevel="1">
      <c r="A194" s="16">
        <f t="shared" si="5"/>
        <v>8</v>
      </c>
      <c r="B194" s="21" t="str">
        <f>IF($A194="","",IF(COUNTIF(祝日マスタ!$A:$A, DATE(IF($C$2+5&lt;=3, $C$1+1, $C$1), $C$2+5, $A194)),"祝",TEXT(DATE(IF($C$2+5&lt;=3, $C$1+1, $C$1), $C$2+5, $A194), "aaa")))</f>
        <v>火</v>
      </c>
      <c r="C194" s="61" t="str">
        <f>IF($A194="","",IFERROR(VLOOKUP(DATE(IF($C$2+5&lt;=3, $C$1+1, $C$1), $C$2+5, $A194),祝日マスタ!$A:$B,2,FALSE),""))</f>
        <v/>
      </c>
      <c r="D194" s="62"/>
      <c r="E194" s="44"/>
      <c r="F194" s="44"/>
      <c r="G194" s="44"/>
      <c r="H194" s="44"/>
      <c r="I194" s="20"/>
      <c r="J194" s="13"/>
      <c r="K194" s="13"/>
      <c r="L194" s="13"/>
      <c r="M194" s="13"/>
      <c r="N194" s="13"/>
      <c r="O194" s="13"/>
      <c r="P194" s="13"/>
      <c r="Q194" s="13"/>
    </row>
    <row r="195" spans="1:17" ht="30" customHeight="1" outlineLevel="1">
      <c r="A195" s="16">
        <f t="shared" si="5"/>
        <v>9</v>
      </c>
      <c r="B195" s="21" t="str">
        <f>IF($A195="","",IF(COUNTIF(祝日マスタ!$A:$A, DATE(IF($C$2+5&lt;=3, $C$1+1, $C$1), $C$2+5, $A195)),"祝",TEXT(DATE(IF($C$2+5&lt;=3, $C$1+1, $C$1), $C$2+5, $A195), "aaa")))</f>
        <v>水</v>
      </c>
      <c r="C195" s="61" t="str">
        <f>IF($A195="","",IFERROR(VLOOKUP(DATE(IF($C$2+5&lt;=3, $C$1+1, $C$1), $C$2+5, $A195),祝日マスタ!$A:$B,2,FALSE),""))</f>
        <v/>
      </c>
      <c r="D195" s="62"/>
      <c r="E195" s="45"/>
      <c r="F195" s="45"/>
      <c r="G195" s="45"/>
      <c r="H195" s="45"/>
      <c r="I195" s="20"/>
      <c r="J195" s="13"/>
      <c r="K195" s="13"/>
      <c r="L195" s="13"/>
      <c r="M195" s="13"/>
      <c r="N195" s="13"/>
      <c r="O195" s="13"/>
      <c r="P195" s="13"/>
      <c r="Q195" s="13"/>
    </row>
    <row r="196" spans="1:17" ht="30" customHeight="1" outlineLevel="1">
      <c r="A196" s="16">
        <f t="shared" si="5"/>
        <v>10</v>
      </c>
      <c r="B196" s="21" t="str">
        <f>IF($A196="","",IF(COUNTIF(祝日マスタ!$A:$A, DATE(IF($C$2+5&lt;=3, $C$1+1, $C$1), $C$2+5, $A196)),"祝",TEXT(DATE(IF($C$2+5&lt;=3, $C$1+1, $C$1), $C$2+5, $A196), "aaa")))</f>
        <v>木</v>
      </c>
      <c r="C196" s="61" t="str">
        <f>IF($A196="","",IFERROR(VLOOKUP(DATE(IF($C$2+5&lt;=3, $C$1+1, $C$1), $C$2+5, $A196),祝日マスタ!$A:$B,2,FALSE),""))</f>
        <v/>
      </c>
      <c r="D196" s="62"/>
      <c r="E196" s="42"/>
      <c r="F196" s="42"/>
      <c r="G196" s="42"/>
      <c r="H196" s="42"/>
      <c r="I196" s="20"/>
      <c r="J196" s="13"/>
      <c r="K196" s="13"/>
      <c r="L196" s="13"/>
      <c r="M196" s="13"/>
      <c r="N196" s="13"/>
      <c r="O196" s="13"/>
      <c r="P196" s="13"/>
      <c r="Q196" s="13"/>
    </row>
    <row r="197" spans="1:17" ht="30" customHeight="1" outlineLevel="1">
      <c r="A197" s="16">
        <f t="shared" si="5"/>
        <v>11</v>
      </c>
      <c r="B197" s="21" t="str">
        <f>IF($A197="","",IF(COUNTIF(祝日マスタ!$A:$A, DATE(IF($C$2+5&lt;=3, $C$1+1, $C$1), $C$2+5, $A197)),"祝",TEXT(DATE(IF($C$2+5&lt;=3, $C$1+1, $C$1), $C$2+5, $A197), "aaa")))</f>
        <v>金</v>
      </c>
      <c r="C197" s="61" t="str">
        <f>IF($A197="","",IFERROR(VLOOKUP(DATE(IF($C$2+5&lt;=3, $C$1+1, $C$1), $C$2+5, $A197),祝日マスタ!$A:$B,2,FALSE),""))</f>
        <v/>
      </c>
      <c r="D197" s="62"/>
      <c r="E197" s="42"/>
      <c r="F197" s="42"/>
      <c r="G197" s="42"/>
      <c r="H197" s="42"/>
      <c r="I197" s="20"/>
      <c r="J197" s="13"/>
      <c r="K197" s="13"/>
      <c r="L197" s="13"/>
      <c r="M197" s="13"/>
      <c r="N197" s="13"/>
      <c r="O197" s="13"/>
      <c r="P197" s="13"/>
      <c r="Q197" s="13"/>
    </row>
    <row r="198" spans="1:17" ht="30" customHeight="1" outlineLevel="1">
      <c r="A198" s="16">
        <f t="shared" si="5"/>
        <v>12</v>
      </c>
      <c r="B198" s="21" t="str">
        <f>IF($A198="","",IF(COUNTIF(祝日マスタ!$A:$A, DATE(IF($C$2+5&lt;=3, $C$1+1, $C$1), $C$2+5, $A198)),"祝",TEXT(DATE(IF($C$2+5&lt;=3, $C$1+1, $C$1), $C$2+5, $A198), "aaa")))</f>
        <v>土</v>
      </c>
      <c r="C198" s="61" t="str">
        <f>IF($A198="","",IFERROR(VLOOKUP(DATE(IF($C$2+5&lt;=3, $C$1+1, $C$1), $C$2+5, $A198),祝日マスタ!$A:$B,2,FALSE),""))</f>
        <v/>
      </c>
      <c r="D198" s="62"/>
      <c r="E198" s="42"/>
      <c r="F198" s="42"/>
      <c r="G198" s="42"/>
      <c r="H198" s="42"/>
      <c r="I198" s="20"/>
      <c r="J198" s="13"/>
      <c r="K198" s="13"/>
      <c r="L198" s="13"/>
      <c r="M198" s="13"/>
      <c r="N198" s="13"/>
      <c r="O198" s="13"/>
      <c r="P198" s="13"/>
      <c r="Q198" s="13"/>
    </row>
    <row r="199" spans="1:17" ht="30" customHeight="1" outlineLevel="1">
      <c r="A199" s="16">
        <f t="shared" si="5"/>
        <v>13</v>
      </c>
      <c r="B199" s="21" t="str">
        <f>IF($A199="","",IF(COUNTIF(祝日マスタ!$A:$A, DATE(IF($C$2+5&lt;=3, $C$1+1, $C$1), $C$2+5, $A199)),"祝",TEXT(DATE(IF($C$2+5&lt;=3, $C$1+1, $C$1), $C$2+5, $A199), "aaa")))</f>
        <v>日</v>
      </c>
      <c r="C199" s="61" t="str">
        <f>IF($A199="","",IFERROR(VLOOKUP(DATE(IF($C$2+5&lt;=3, $C$1+1, $C$1), $C$2+5, $A199),祝日マスタ!$A:$B,2,FALSE),""))</f>
        <v/>
      </c>
      <c r="D199" s="62"/>
      <c r="E199" s="42"/>
      <c r="F199" s="42"/>
      <c r="G199" s="42"/>
      <c r="H199" s="42"/>
      <c r="I199" s="20"/>
      <c r="J199" s="13"/>
      <c r="K199" s="13"/>
      <c r="L199" s="13"/>
      <c r="M199" s="13"/>
      <c r="N199" s="13"/>
      <c r="O199" s="13"/>
      <c r="P199" s="13"/>
      <c r="Q199" s="13"/>
    </row>
    <row r="200" spans="1:17" ht="30" customHeight="1" outlineLevel="1">
      <c r="A200" s="16">
        <f t="shared" si="5"/>
        <v>14</v>
      </c>
      <c r="B200" s="21" t="str">
        <f>IF($A200="","",IF(COUNTIF(祝日マスタ!$A:$A, DATE(IF($C$2+5&lt;=3, $C$1+1, $C$1), $C$2+5, $A200)),"祝",TEXT(DATE(IF($C$2+5&lt;=3, $C$1+1, $C$1), $C$2+5, $A200), "aaa")))</f>
        <v>月</v>
      </c>
      <c r="C200" s="61" t="str">
        <f>IF($A200="","",IFERROR(VLOOKUP(DATE(IF($C$2+5&lt;=3, $C$1+1, $C$1), $C$2+5, $A200),祝日マスタ!$A:$B,2,FALSE),""))</f>
        <v/>
      </c>
      <c r="D200" s="62"/>
      <c r="E200" s="43"/>
      <c r="F200" s="43"/>
      <c r="G200" s="43"/>
      <c r="H200" s="43"/>
      <c r="I200" s="20"/>
      <c r="J200" s="13"/>
      <c r="K200" s="13"/>
      <c r="L200" s="13"/>
      <c r="M200" s="13"/>
      <c r="N200" s="13"/>
      <c r="O200" s="13"/>
      <c r="P200" s="13"/>
      <c r="Q200" s="13"/>
    </row>
    <row r="201" spans="1:17" ht="30" customHeight="1" outlineLevel="1">
      <c r="A201" s="16">
        <f t="shared" si="5"/>
        <v>15</v>
      </c>
      <c r="B201" s="21" t="str">
        <f>IF($A201="","",IF(COUNTIF(祝日マスタ!$A:$A, DATE(IF($C$2+5&lt;=3, $C$1+1, $C$1), $C$2+5, $A201)),"祝",TEXT(DATE(IF($C$2+5&lt;=3, $C$1+1, $C$1), $C$2+5, $A201), "aaa")))</f>
        <v>火</v>
      </c>
      <c r="C201" s="61" t="str">
        <f>IF($A201="","",IFERROR(VLOOKUP(DATE(IF($C$2+5&lt;=3, $C$1+1, $C$1), $C$2+5, $A201),祝日マスタ!$A:$B,2,FALSE),""))</f>
        <v/>
      </c>
      <c r="D201" s="62"/>
      <c r="E201" s="42"/>
      <c r="F201" s="42"/>
      <c r="G201" s="42"/>
      <c r="H201" s="42"/>
      <c r="I201" s="20"/>
      <c r="J201" s="13"/>
      <c r="K201" s="13"/>
      <c r="L201" s="13"/>
      <c r="M201" s="13"/>
      <c r="N201" s="13"/>
      <c r="O201" s="13"/>
      <c r="P201" s="13"/>
      <c r="Q201" s="13"/>
    </row>
    <row r="202" spans="1:17" ht="30" customHeight="1" outlineLevel="1">
      <c r="A202" s="16">
        <f t="shared" si="5"/>
        <v>16</v>
      </c>
      <c r="B202" s="21" t="str">
        <f>IF($A202="","",IF(COUNTIF(祝日マスタ!$A:$A, DATE(IF($C$2+5&lt;=3, $C$1+1, $C$1), $C$2+5, $A202)),"祝",TEXT(DATE(IF($C$2+5&lt;=3, $C$1+1, $C$1), $C$2+5, $A202), "aaa")))</f>
        <v>水</v>
      </c>
      <c r="C202" s="61" t="str">
        <f>IF($A202="","",IFERROR(VLOOKUP(DATE(IF($C$2+5&lt;=3, $C$1+1, $C$1), $C$2+5, $A202),祝日マスタ!$A:$B,2,FALSE),""))</f>
        <v/>
      </c>
      <c r="D202" s="62"/>
      <c r="E202" s="42"/>
      <c r="F202" s="42"/>
      <c r="G202" s="42"/>
      <c r="H202" s="42"/>
      <c r="I202" s="20"/>
      <c r="J202" s="13"/>
      <c r="K202" s="13"/>
      <c r="L202" s="13"/>
      <c r="M202" s="13"/>
      <c r="N202" s="13"/>
      <c r="O202" s="13"/>
      <c r="P202" s="13"/>
      <c r="Q202" s="13"/>
    </row>
    <row r="203" spans="1:17" ht="30" customHeight="1" outlineLevel="1">
      <c r="A203" s="16">
        <f t="shared" si="5"/>
        <v>17</v>
      </c>
      <c r="B203" s="21" t="str">
        <f>IF($A203="","",IF(COUNTIF(祝日マスタ!$A:$A, DATE(IF($C$2+5&lt;=3, $C$1+1, $C$1), $C$2+5, $A203)),"祝",TEXT(DATE(IF($C$2+5&lt;=3, $C$1+1, $C$1), $C$2+5, $A203), "aaa")))</f>
        <v>木</v>
      </c>
      <c r="C203" s="61" t="str">
        <f>IF($A203="","",IFERROR(VLOOKUP(DATE(IF($C$2+5&lt;=3, $C$1+1, $C$1), $C$2+5, $A203),祝日マスタ!$A:$B,2,FALSE),""))</f>
        <v/>
      </c>
      <c r="D203" s="62"/>
      <c r="E203" s="42"/>
      <c r="F203" s="42"/>
      <c r="G203" s="42"/>
      <c r="H203" s="42"/>
      <c r="I203" s="20"/>
      <c r="J203" s="13"/>
      <c r="K203" s="13"/>
      <c r="L203" s="13"/>
      <c r="M203" s="13"/>
      <c r="N203" s="13"/>
      <c r="O203" s="13"/>
      <c r="P203" s="13"/>
      <c r="Q203" s="13"/>
    </row>
    <row r="204" spans="1:17" ht="30" customHeight="1" outlineLevel="1">
      <c r="A204" s="16">
        <f t="shared" si="5"/>
        <v>18</v>
      </c>
      <c r="B204" s="21" t="str">
        <f>IF($A204="","",IF(COUNTIF(祝日マスタ!$A:$A, DATE(IF($C$2+5&lt;=3, $C$1+1, $C$1), $C$2+5, $A204)),"祝",TEXT(DATE(IF($C$2+5&lt;=3, $C$1+1, $C$1), $C$2+5, $A204), "aaa")))</f>
        <v>金</v>
      </c>
      <c r="C204" s="61" t="str">
        <f>IF($A204="","",IFERROR(VLOOKUP(DATE(IF($C$2+5&lt;=3, $C$1+1, $C$1), $C$2+5, $A204),祝日マスタ!$A:$B,2,FALSE),""))</f>
        <v/>
      </c>
      <c r="D204" s="62"/>
      <c r="E204" s="42"/>
      <c r="F204" s="42"/>
      <c r="G204" s="42"/>
      <c r="H204" s="42"/>
      <c r="I204" s="20"/>
      <c r="J204" s="13"/>
      <c r="K204" s="13"/>
      <c r="L204" s="13"/>
      <c r="M204" s="13"/>
      <c r="N204" s="13"/>
      <c r="O204" s="13"/>
      <c r="P204" s="13"/>
      <c r="Q204" s="13"/>
    </row>
    <row r="205" spans="1:17" ht="30" customHeight="1" outlineLevel="1">
      <c r="A205" s="16">
        <f t="shared" si="5"/>
        <v>19</v>
      </c>
      <c r="B205" s="21" t="str">
        <f>IF($A205="","",IF(COUNTIF(祝日マスタ!$A:$A, DATE(IF($C$2+5&lt;=3, $C$1+1, $C$1), $C$2+5, $A205)),"祝",TEXT(DATE(IF($C$2+5&lt;=3, $C$1+1, $C$1), $C$2+5, $A205), "aaa")))</f>
        <v>土</v>
      </c>
      <c r="C205" s="61" t="str">
        <f>IF($A205="","",IFERROR(VLOOKUP(DATE(IF($C$2+5&lt;=3, $C$1+1, $C$1), $C$2+5, $A205),祝日マスタ!$A:$B,2,FALSE),""))</f>
        <v/>
      </c>
      <c r="D205" s="62"/>
      <c r="E205" s="42"/>
      <c r="F205" s="42"/>
      <c r="G205" s="42"/>
      <c r="H205" s="42"/>
      <c r="I205" s="20"/>
      <c r="J205" s="13"/>
      <c r="K205" s="13"/>
      <c r="L205" s="13"/>
      <c r="M205" s="13"/>
      <c r="N205" s="13"/>
      <c r="O205" s="13"/>
      <c r="P205" s="13"/>
      <c r="Q205" s="13"/>
    </row>
    <row r="206" spans="1:17" ht="30" customHeight="1" outlineLevel="1">
      <c r="A206" s="16">
        <f t="shared" si="5"/>
        <v>20</v>
      </c>
      <c r="B206" s="21" t="str">
        <f>IF($A206="","",IF(COUNTIF(祝日マスタ!$A:$A, DATE(IF($C$2+5&lt;=3, $C$1+1, $C$1), $C$2+5, $A206)),"祝",TEXT(DATE(IF($C$2+5&lt;=3, $C$1+1, $C$1), $C$2+5, $A206), "aaa")))</f>
        <v>日</v>
      </c>
      <c r="C206" s="61" t="str">
        <f>IF($A206="","",IFERROR(VLOOKUP(DATE(IF($C$2+5&lt;=3, $C$1+1, $C$1), $C$2+5, $A206),祝日マスタ!$A:$B,2,FALSE),""))</f>
        <v/>
      </c>
      <c r="D206" s="62"/>
      <c r="E206" s="44"/>
      <c r="F206" s="44"/>
      <c r="G206" s="44"/>
      <c r="H206" s="44"/>
      <c r="I206" s="20"/>
      <c r="J206" s="13"/>
      <c r="K206" s="13"/>
      <c r="L206" s="13"/>
      <c r="M206" s="13"/>
      <c r="N206" s="13"/>
      <c r="O206" s="13"/>
      <c r="P206" s="13"/>
      <c r="Q206" s="13"/>
    </row>
    <row r="207" spans="1:17" ht="30" customHeight="1" outlineLevel="1">
      <c r="A207" s="16">
        <f t="shared" si="5"/>
        <v>21</v>
      </c>
      <c r="B207" s="21" t="str">
        <f>IF($A207="","",IF(COUNTIF(祝日マスタ!$A:$A, DATE(IF($C$2+5&lt;=3, $C$1+1, $C$1), $C$2+5, $A207)),"祝",TEXT(DATE(IF($C$2+5&lt;=3, $C$1+1, $C$1), $C$2+5, $A207), "aaa")))</f>
        <v>祝</v>
      </c>
      <c r="C207" s="61" t="str">
        <f>IF($A207="","",IFERROR(VLOOKUP(DATE(IF($C$2+5&lt;=3, $C$1+1, $C$1), $C$2+5, $A207),祝日マスタ!$A:$B,2,FALSE),""))</f>
        <v>敬老の日</v>
      </c>
      <c r="D207" s="62"/>
      <c r="E207" s="44"/>
      <c r="F207" s="44"/>
      <c r="G207" s="44"/>
      <c r="H207" s="44"/>
      <c r="I207" s="20"/>
      <c r="J207" s="13"/>
      <c r="K207" s="13"/>
      <c r="L207" s="13"/>
      <c r="M207" s="13"/>
      <c r="N207" s="13"/>
      <c r="O207" s="13"/>
      <c r="P207" s="13"/>
      <c r="Q207" s="13"/>
    </row>
    <row r="208" spans="1:17" ht="30" customHeight="1" outlineLevel="1">
      <c r="A208" s="16">
        <f t="shared" si="5"/>
        <v>22</v>
      </c>
      <c r="B208" s="21" t="str">
        <f>IF($A208="","",IF(COUNTIF(祝日マスタ!$A:$A, DATE(IF($C$2+5&lt;=3, $C$1+1, $C$1), $C$2+5, $A208)),"祝",TEXT(DATE(IF($C$2+5&lt;=3, $C$1+1, $C$1), $C$2+5, $A208), "aaa")))</f>
        <v>祝</v>
      </c>
      <c r="C208" s="61" t="str">
        <f>IF($A208="","",IFERROR(VLOOKUP(DATE(IF($C$2+5&lt;=3, $C$1+1, $C$1), $C$2+5, $A208),祝日マスタ!$A:$B,2,FALSE),""))</f>
        <v>振替休日</v>
      </c>
      <c r="D208" s="62"/>
      <c r="E208" s="44"/>
      <c r="F208" s="44"/>
      <c r="G208" s="44"/>
      <c r="H208" s="44"/>
      <c r="I208" s="20"/>
      <c r="J208" s="13"/>
      <c r="K208" s="13"/>
      <c r="L208" s="13"/>
      <c r="M208" s="13"/>
      <c r="N208" s="13"/>
      <c r="O208" s="13"/>
      <c r="P208" s="13"/>
      <c r="Q208" s="13"/>
    </row>
    <row r="209" spans="1:17" ht="30" customHeight="1" outlineLevel="1">
      <c r="A209" s="16">
        <f t="shared" si="5"/>
        <v>23</v>
      </c>
      <c r="B209" s="21" t="str">
        <f>IF($A209="","",IF(COUNTIF(祝日マスタ!$A:$A, DATE(IF($C$2+5&lt;=3, $C$1+1, $C$1), $C$2+5, $A209)),"祝",TEXT(DATE(IF($C$2+5&lt;=3, $C$1+1, $C$1), $C$2+5, $A209), "aaa")))</f>
        <v>祝</v>
      </c>
      <c r="C209" s="61" t="str">
        <f>IF($A209="","",IFERROR(VLOOKUP(DATE(IF($C$2+5&lt;=3, $C$1+1, $C$1), $C$2+5, $A209),祝日マスタ!$A:$B,2,FALSE),""))</f>
        <v>秋分の日</v>
      </c>
      <c r="D209" s="62"/>
      <c r="E209" s="44"/>
      <c r="F209" s="44"/>
      <c r="G209" s="44"/>
      <c r="H209" s="44"/>
      <c r="I209" s="20"/>
      <c r="J209" s="13"/>
      <c r="K209" s="13"/>
      <c r="L209" s="13"/>
      <c r="M209" s="13"/>
      <c r="N209" s="13"/>
      <c r="O209" s="13"/>
      <c r="P209" s="13"/>
      <c r="Q209" s="13"/>
    </row>
    <row r="210" spans="1:17" ht="30" customHeight="1" outlineLevel="1">
      <c r="A210" s="16">
        <f t="shared" si="5"/>
        <v>24</v>
      </c>
      <c r="B210" s="21" t="str">
        <f>IF($A210="","",IF(COUNTIF(祝日マスタ!$A:$A, DATE(IF($C$2+5&lt;=3, $C$1+1, $C$1), $C$2+5, $A210)),"祝",TEXT(DATE(IF($C$2+5&lt;=3, $C$1+1, $C$1), $C$2+5, $A210), "aaa")))</f>
        <v>木</v>
      </c>
      <c r="C210" s="61" t="str">
        <f>IF($A210="","",IFERROR(VLOOKUP(DATE(IF($C$2+5&lt;=3, $C$1+1, $C$1), $C$2+5, $A210),祝日マスタ!$A:$B,2,FALSE),""))</f>
        <v/>
      </c>
      <c r="D210" s="62"/>
      <c r="E210" s="44"/>
      <c r="F210" s="44"/>
      <c r="G210" s="44"/>
      <c r="H210" s="44"/>
      <c r="I210" s="20"/>
      <c r="J210" s="13"/>
      <c r="K210" s="13"/>
      <c r="L210" s="13"/>
      <c r="M210" s="13"/>
      <c r="N210" s="13"/>
      <c r="O210" s="13"/>
      <c r="P210" s="13"/>
      <c r="Q210" s="13"/>
    </row>
    <row r="211" spans="1:17" ht="30" customHeight="1" outlineLevel="1">
      <c r="A211" s="16">
        <f t="shared" si="5"/>
        <v>25</v>
      </c>
      <c r="B211" s="21" t="str">
        <f>IF($A211="","",IF(COUNTIF(祝日マスタ!$A:$A, DATE(IF($C$2+5&lt;=3, $C$1+1, $C$1), $C$2+5, $A211)),"祝",TEXT(DATE(IF($C$2+5&lt;=3, $C$1+1, $C$1), $C$2+5, $A211), "aaa")))</f>
        <v>金</v>
      </c>
      <c r="C211" s="61" t="str">
        <f>IF($A211="","",IFERROR(VLOOKUP(DATE(IF($C$2+5&lt;=3, $C$1+1, $C$1), $C$2+5, $A211),祝日マスタ!$A:$B,2,FALSE),""))</f>
        <v/>
      </c>
      <c r="D211" s="62"/>
      <c r="E211" s="43"/>
      <c r="F211" s="43"/>
      <c r="G211" s="43"/>
      <c r="H211" s="43"/>
      <c r="I211" s="20"/>
      <c r="J211" s="13"/>
      <c r="K211" s="13"/>
      <c r="L211" s="13"/>
      <c r="M211" s="13"/>
      <c r="N211" s="13"/>
      <c r="O211" s="13"/>
      <c r="P211" s="13"/>
      <c r="Q211" s="13"/>
    </row>
    <row r="212" spans="1:17" ht="30" customHeight="1" outlineLevel="1">
      <c r="A212" s="16">
        <f t="shared" si="5"/>
        <v>26</v>
      </c>
      <c r="B212" s="21" t="str">
        <f>IF($A212="","",IF(COUNTIF(祝日マスタ!$A:$A, DATE(IF($C$2+5&lt;=3, $C$1+1, $C$1), $C$2+5, $A212)),"祝",TEXT(DATE(IF($C$2+5&lt;=3, $C$1+1, $C$1), $C$2+5, $A212), "aaa")))</f>
        <v>土</v>
      </c>
      <c r="C212" s="61" t="str">
        <f>IF($A212="","",IFERROR(VLOOKUP(DATE(IF($C$2+5&lt;=3, $C$1+1, $C$1), $C$2+5, $A212),祝日マスタ!$A:$B,2,FALSE),""))</f>
        <v/>
      </c>
      <c r="D212" s="62"/>
      <c r="E212" s="42"/>
      <c r="F212" s="42"/>
      <c r="G212" s="42"/>
      <c r="H212" s="42"/>
      <c r="I212" s="20"/>
      <c r="J212" s="13"/>
      <c r="K212" s="13"/>
      <c r="L212" s="13"/>
      <c r="M212" s="13"/>
      <c r="N212" s="13"/>
      <c r="O212" s="13"/>
      <c r="P212" s="13"/>
      <c r="Q212" s="13"/>
    </row>
    <row r="213" spans="1:17" ht="30" customHeight="1" outlineLevel="1">
      <c r="A213" s="16">
        <f t="shared" si="5"/>
        <v>27</v>
      </c>
      <c r="B213" s="21" t="str">
        <f>IF($A213="","",IF(COUNTIF(祝日マスタ!$A:$A, DATE(IF($C$2+5&lt;=3, $C$1+1, $C$1), $C$2+5, $A213)),"祝",TEXT(DATE(IF($C$2+5&lt;=3, $C$1+1, $C$1), $C$2+5, $A213), "aaa")))</f>
        <v>日</v>
      </c>
      <c r="C213" s="61" t="str">
        <f>IF($A213="","",IFERROR(VLOOKUP(DATE(IF($C$2+5&lt;=3, $C$1+1, $C$1), $C$2+5, $A213),祝日マスタ!$A:$B,2,FALSE),""))</f>
        <v/>
      </c>
      <c r="D213" s="62"/>
      <c r="E213" s="43"/>
      <c r="F213" s="43"/>
      <c r="G213" s="43"/>
      <c r="H213" s="43"/>
      <c r="I213" s="20"/>
      <c r="J213" s="13"/>
      <c r="K213" s="13"/>
      <c r="L213" s="13"/>
      <c r="M213" s="13"/>
      <c r="N213" s="13"/>
      <c r="O213" s="13"/>
      <c r="P213" s="13"/>
      <c r="Q213" s="13"/>
    </row>
    <row r="214" spans="1:17" ht="30" customHeight="1" outlineLevel="1">
      <c r="A214" s="16">
        <f t="shared" si="5"/>
        <v>28</v>
      </c>
      <c r="B214" s="21" t="str">
        <f>IF($A214="","",IF(COUNTIF(祝日マスタ!$A:$A, DATE(IF($C$2+5&lt;=3, $C$1+1, $C$1), $C$2+5, $A214)),"祝",TEXT(DATE(IF($C$2+5&lt;=3, $C$1+1, $C$1), $C$2+5, $A214), "aaa")))</f>
        <v>月</v>
      </c>
      <c r="C214" s="61" t="str">
        <f>IF($A214="","",IFERROR(VLOOKUP(DATE(IF($C$2+5&lt;=3, $C$1+1, $C$1), $C$2+5, $A214),祝日マスタ!$A:$B,2,FALSE),""))</f>
        <v/>
      </c>
      <c r="D214" s="62"/>
      <c r="E214" s="42"/>
      <c r="F214" s="42"/>
      <c r="G214" s="42"/>
      <c r="H214" s="42"/>
      <c r="I214" s="20"/>
      <c r="J214" s="13"/>
      <c r="K214" s="13"/>
      <c r="L214" s="13"/>
      <c r="M214" s="13"/>
      <c r="N214" s="13"/>
      <c r="O214" s="13"/>
      <c r="P214" s="13"/>
      <c r="Q214" s="13"/>
    </row>
    <row r="215" spans="1:17" ht="30" customHeight="1" outlineLevel="1">
      <c r="A215" s="16">
        <f t="shared" si="5"/>
        <v>29</v>
      </c>
      <c r="B215" s="21" t="str">
        <f>IF($A215="","",IF(COUNTIF(祝日マスタ!$A:$A, DATE(IF($C$2+5&lt;=3, $C$1+1, $C$1), $C$2+5, $A215)),"祝",TEXT(DATE(IF($C$2+5&lt;=3, $C$1+1, $C$1), $C$2+5, $A215), "aaa")))</f>
        <v>火</v>
      </c>
      <c r="C215" s="61" t="str">
        <f>IF($A215="","",IFERROR(VLOOKUP(DATE(IF($C$2+5&lt;=3, $C$1+1, $C$1), $C$2+5, $A215),祝日マスタ!$A:$B,2,FALSE),""))</f>
        <v/>
      </c>
      <c r="D215" s="62"/>
      <c r="E215" s="46"/>
      <c r="F215" s="46"/>
      <c r="G215" s="46"/>
      <c r="H215" s="46"/>
      <c r="I215" s="20"/>
      <c r="J215" s="13"/>
      <c r="K215" s="13"/>
      <c r="L215" s="13"/>
      <c r="M215" s="13"/>
      <c r="N215" s="13"/>
      <c r="O215" s="13"/>
      <c r="P215" s="13"/>
      <c r="Q215" s="13"/>
    </row>
    <row r="216" spans="1:17" ht="30" customHeight="1" outlineLevel="1">
      <c r="A216" s="16">
        <f t="shared" si="5"/>
        <v>30</v>
      </c>
      <c r="B216" s="21" t="str">
        <f>IF($A216="","",IF(COUNTIF(祝日マスタ!$A:$A, DATE(IF($C$2+5&lt;=3, $C$1+1, $C$1), $C$2+5, $A216)),"祝",TEXT(DATE(IF($C$2+5&lt;=3, $C$1+1, $C$1), $C$2+5, $A216), "aaa")))</f>
        <v>水</v>
      </c>
      <c r="C216" s="61" t="str">
        <f>IF($A216="","",IFERROR(VLOOKUP(DATE(IF($C$2+5&lt;=3, $C$1+1, $C$1), $C$2+5, $A216),祝日マスタ!$A:$B,2,FALSE),""))</f>
        <v/>
      </c>
      <c r="D216" s="62"/>
      <c r="E216" s="42"/>
      <c r="F216" s="42"/>
      <c r="G216" s="42"/>
      <c r="H216" s="42"/>
      <c r="I216" s="20"/>
      <c r="J216" s="13"/>
      <c r="K216" s="13"/>
      <c r="L216" s="13"/>
      <c r="M216" s="13"/>
      <c r="N216" s="13"/>
      <c r="O216" s="13"/>
      <c r="P216" s="13"/>
      <c r="Q216" s="13"/>
    </row>
    <row r="217" spans="1:17" ht="30" customHeight="1" outlineLevel="1">
      <c r="A217" s="16" t="str">
        <f t="shared" si="5"/>
        <v/>
      </c>
      <c r="B217" s="21" t="str">
        <f>IF($A217="","",IF(COUNTIF(祝日マスタ!$A:$A, DATE(IF($C$2+5&lt;=3, $C$1+1, $C$1), $C$2+5, $A217)),"祝",TEXT(DATE(IF($C$2+5&lt;=3, $C$1+1, $C$1), $C$2+5, $A217), "aaa")))</f>
        <v/>
      </c>
      <c r="C217" s="61" t="str">
        <f>IF($A217="","",IFERROR(VLOOKUP(DATE(IF($C$2+5&lt;=3, $C$1+1, $C$1), $C$2+5, $A217),祝日マスタ!$A:$B,2,FALSE),""))</f>
        <v/>
      </c>
      <c r="D217" s="62"/>
      <c r="E217" s="42"/>
      <c r="F217" s="42"/>
      <c r="G217" s="42"/>
      <c r="H217" s="42"/>
      <c r="I217" s="20"/>
      <c r="J217" s="13"/>
      <c r="K217" s="13"/>
      <c r="L217" s="13"/>
      <c r="M217" s="13"/>
      <c r="N217" s="13"/>
      <c r="O217" s="13"/>
      <c r="P217" s="13"/>
      <c r="Q217" s="13"/>
    </row>
    <row r="218" spans="1:17" ht="30" customHeight="1" outlineLevel="1">
      <c r="A218" s="63" t="s">
        <v>32</v>
      </c>
      <c r="B218" s="63"/>
      <c r="C218" s="64"/>
      <c r="D218" s="65"/>
      <c r="E218" s="65"/>
      <c r="F218" s="66"/>
      <c r="G218" s="66"/>
      <c r="H218" s="66"/>
      <c r="I218" s="66"/>
      <c r="J218" s="13"/>
      <c r="K218" s="13"/>
      <c r="L218" s="13"/>
      <c r="M218" s="13"/>
      <c r="N218" s="13"/>
      <c r="O218" s="13"/>
      <c r="P218" s="13"/>
      <c r="Q218" s="13"/>
    </row>
    <row r="219" spans="1:17" ht="24.95" customHeight="1">
      <c r="A219" s="13"/>
      <c r="B219" s="13"/>
      <c r="C219" s="13"/>
      <c r="D219" s="13"/>
      <c r="E219" s="51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28.35" customHeight="1">
      <c r="A220" s="9" t="str">
        <f>"令和"&amp;$C$1-2018&amp;"年度年間予定表("&amp;A222&amp;")"</f>
        <v>令和8年度年間予定表(10月)</v>
      </c>
      <c r="B220" s="39"/>
      <c r="C220" s="39"/>
      <c r="D220" s="39"/>
      <c r="E220" s="47"/>
      <c r="F220" s="39"/>
      <c r="G220" s="39"/>
      <c r="H220" s="39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12.5" customHeight="1">
      <c r="A221" s="48"/>
      <c r="B221" s="49"/>
      <c r="C221" s="49"/>
      <c r="D221" s="14"/>
      <c r="E221" s="50"/>
      <c r="F221" s="49"/>
      <c r="G221" s="49"/>
      <c r="H221" s="49"/>
      <c r="I221" s="49"/>
      <c r="J221" s="13"/>
      <c r="K221" s="13"/>
      <c r="L221" s="13"/>
      <c r="M221" s="13"/>
      <c r="N221" s="13"/>
      <c r="O221" s="13"/>
      <c r="P221" s="13"/>
      <c r="Q221" s="13"/>
    </row>
    <row r="222" spans="1:17" ht="30" customHeight="1">
      <c r="A222" s="67" t="str">
        <f>IF($C$2 + 6 &gt; 12, $C$2 + 6 - 12, $C$2 + 6) &amp; "月"</f>
        <v>10月</v>
      </c>
      <c r="B222" s="68"/>
      <c r="C222" s="69"/>
      <c r="D222" s="70"/>
      <c r="E222" s="70"/>
      <c r="F222" s="71"/>
      <c r="G222" s="71"/>
      <c r="H222" s="72"/>
      <c r="I222" s="73"/>
      <c r="J222" s="13"/>
      <c r="K222" s="13"/>
      <c r="L222" s="13"/>
      <c r="M222" s="13"/>
      <c r="N222" s="13"/>
      <c r="O222" s="13"/>
      <c r="P222" s="13"/>
      <c r="Q222" s="13"/>
    </row>
    <row r="223" spans="1:17" ht="30" customHeight="1" outlineLevel="1">
      <c r="A223" s="41">
        <v>1</v>
      </c>
      <c r="B223" s="21" t="str">
        <f>IF($A223="","",IF(COUNTIF(祝日マスタ!$A:$A, DATE(IF($C$2+6&lt;=3, $C$1+1, $C$1), $C$2+6, $A223)),"祝",TEXT(DATE(IF($C$2+6&lt;=3, $C$1+1, $C$1), $C$2+6, $A223), "aaa")))</f>
        <v>木</v>
      </c>
      <c r="C223" s="61" t="str">
        <f>IF($A223="","",IFERROR(VLOOKUP(DATE(IF($C$2+6&lt;=3, $C$1+1, $C$1), $C$2+6, $A223),祝日マスタ!$A:$B,2,FALSE),""))</f>
        <v/>
      </c>
      <c r="D223" s="62"/>
      <c r="E223" s="42"/>
      <c r="F223" s="42"/>
      <c r="G223" s="42"/>
      <c r="H223" s="42"/>
      <c r="I223" s="20"/>
      <c r="J223" s="13"/>
      <c r="K223" s="13"/>
      <c r="L223" s="13"/>
      <c r="M223" s="13"/>
      <c r="N223" s="13"/>
      <c r="O223" s="13"/>
      <c r="P223" s="13"/>
      <c r="Q223" s="13"/>
    </row>
    <row r="224" spans="1:17" ht="30" customHeight="1" outlineLevel="1">
      <c r="A224" s="16">
        <f>IF(OR(A223="", A223=DAY(EOMONTH(DATE(IF($C$2+6&lt;=3, $C$1+1, $C$1), $C$2+6, 1), 0))),"",A223+1)</f>
        <v>2</v>
      </c>
      <c r="B224" s="21" t="str">
        <f>IF($A224="","",IF(COUNTIF(祝日マスタ!$A:$A, DATE(IF($C$2+6&lt;=3, $C$1+1, $C$1), $C$2+6, $A224)),"祝",TEXT(DATE(IF($C$2+6&lt;=3, $C$1+1, $C$1), $C$2+6, $A224), "aaa")))</f>
        <v>金</v>
      </c>
      <c r="C224" s="61" t="str">
        <f>IF($A224="","",IFERROR(VLOOKUP(DATE(IF($C$2+6&lt;=3, $C$1+1, $C$1), $C$2+6, $A224),祝日マスタ!$A:$B,2,FALSE),""))</f>
        <v/>
      </c>
      <c r="D224" s="62"/>
      <c r="E224" s="42"/>
      <c r="F224" s="42"/>
      <c r="G224" s="42"/>
      <c r="H224" s="42"/>
      <c r="I224" s="20"/>
      <c r="J224" s="13"/>
      <c r="K224" s="13"/>
      <c r="L224" s="13"/>
      <c r="M224" s="13"/>
      <c r="N224" s="13"/>
      <c r="O224" s="13"/>
      <c r="P224" s="13"/>
      <c r="Q224" s="13"/>
    </row>
    <row r="225" spans="1:17" ht="30" customHeight="1" outlineLevel="1">
      <c r="A225" s="16">
        <f t="shared" ref="A225:A253" si="6">IF(OR(A224="", A224=DAY(EOMONTH(DATE(IF($C$2+6&lt;=3, $C$1+1, $C$1), $C$2+6, 1), 0))),"",A224+1)</f>
        <v>3</v>
      </c>
      <c r="B225" s="21" t="str">
        <f>IF($A225="","",IF(COUNTIF(祝日マスタ!$A:$A, DATE(IF($C$2+6&lt;=3, $C$1+1, $C$1), $C$2+6, $A225)),"祝",TEXT(DATE(IF($C$2+6&lt;=3, $C$1+1, $C$1), $C$2+6, $A225), "aaa")))</f>
        <v>土</v>
      </c>
      <c r="C225" s="61" t="str">
        <f>IF($A225="","",IFERROR(VLOOKUP(DATE(IF($C$2+6&lt;=3, $C$1+1, $C$1), $C$2+6, $A225),祝日マスタ!$A:$B,2,FALSE),""))</f>
        <v/>
      </c>
      <c r="D225" s="62"/>
      <c r="E225" s="42"/>
      <c r="F225" s="42"/>
      <c r="G225" s="42"/>
      <c r="H225" s="42"/>
      <c r="I225" s="20"/>
      <c r="J225" s="13"/>
      <c r="K225" s="13"/>
      <c r="L225" s="13"/>
      <c r="M225" s="13"/>
      <c r="N225" s="13"/>
      <c r="O225" s="13"/>
      <c r="P225" s="13"/>
      <c r="Q225" s="13"/>
    </row>
    <row r="226" spans="1:17" ht="30" customHeight="1" outlineLevel="1">
      <c r="A226" s="16">
        <f t="shared" si="6"/>
        <v>4</v>
      </c>
      <c r="B226" s="21" t="str">
        <f>IF($A226="","",IF(COUNTIF(祝日マスタ!$A:$A, DATE(IF($C$2+6&lt;=3, $C$1+1, $C$1), $C$2+6, $A226)),"祝",TEXT(DATE(IF($C$2+6&lt;=3, $C$1+1, $C$1), $C$2+6, $A226), "aaa")))</f>
        <v>日</v>
      </c>
      <c r="C226" s="61" t="str">
        <f>IF($A226="","",IFERROR(VLOOKUP(DATE(IF($C$2+6&lt;=3, $C$1+1, $C$1), $C$2+6, $A226),祝日マスタ!$A:$B,2,FALSE),""))</f>
        <v/>
      </c>
      <c r="D226" s="62"/>
      <c r="E226" s="42"/>
      <c r="F226" s="42"/>
      <c r="G226" s="42"/>
      <c r="H226" s="42"/>
      <c r="I226" s="20"/>
      <c r="J226" s="13"/>
      <c r="K226" s="13"/>
      <c r="L226" s="13"/>
      <c r="M226" s="13"/>
      <c r="N226" s="13"/>
      <c r="O226" s="13"/>
      <c r="P226" s="13"/>
      <c r="Q226" s="13"/>
    </row>
    <row r="227" spans="1:17" ht="30" customHeight="1" outlineLevel="1">
      <c r="A227" s="16">
        <f t="shared" si="6"/>
        <v>5</v>
      </c>
      <c r="B227" s="21" t="str">
        <f>IF($A227="","",IF(COUNTIF(祝日マスタ!$A:$A, DATE(IF($C$2+6&lt;=3, $C$1+1, $C$1), $C$2+6, $A227)),"祝",TEXT(DATE(IF($C$2+6&lt;=3, $C$1+1, $C$1), $C$2+6, $A227), "aaa")))</f>
        <v>月</v>
      </c>
      <c r="C227" s="61" t="str">
        <f>IF($A227="","",IFERROR(VLOOKUP(DATE(IF($C$2+6&lt;=3, $C$1+1, $C$1), $C$2+6, $A227),祝日マスタ!$A:$B,2,FALSE),""))</f>
        <v/>
      </c>
      <c r="D227" s="62"/>
      <c r="E227" s="42"/>
      <c r="F227" s="42"/>
      <c r="G227" s="42"/>
      <c r="H227" s="42"/>
      <c r="I227" s="20"/>
      <c r="J227" s="13"/>
      <c r="K227" s="13"/>
      <c r="L227" s="13"/>
      <c r="M227" s="13"/>
      <c r="N227" s="13"/>
      <c r="O227" s="13"/>
      <c r="P227" s="13"/>
      <c r="Q227" s="13"/>
    </row>
    <row r="228" spans="1:17" ht="30" customHeight="1" outlineLevel="1">
      <c r="A228" s="16">
        <f t="shared" si="6"/>
        <v>6</v>
      </c>
      <c r="B228" s="21" t="str">
        <f>IF($A228="","",IF(COUNTIF(祝日マスタ!$A:$A, DATE(IF($C$2+6&lt;=3, $C$1+1, $C$1), $C$2+6, $A228)),"祝",TEXT(DATE(IF($C$2+6&lt;=3, $C$1+1, $C$1), $C$2+6, $A228), "aaa")))</f>
        <v>火</v>
      </c>
      <c r="C228" s="61" t="str">
        <f>IF($A228="","",IFERROR(VLOOKUP(DATE(IF($C$2+6&lt;=3, $C$1+1, $C$1), $C$2+6, $A228),祝日マスタ!$A:$B,2,FALSE),""))</f>
        <v/>
      </c>
      <c r="D228" s="62"/>
      <c r="E228" s="43"/>
      <c r="F228" s="43"/>
      <c r="G228" s="43"/>
      <c r="H228" s="43"/>
      <c r="I228" s="20"/>
      <c r="J228" s="13"/>
      <c r="K228" s="13"/>
      <c r="L228" s="13"/>
      <c r="M228" s="13"/>
      <c r="N228" s="13"/>
      <c r="O228" s="13"/>
      <c r="P228" s="13"/>
      <c r="Q228" s="13"/>
    </row>
    <row r="229" spans="1:17" ht="30" customHeight="1" outlineLevel="1">
      <c r="A229" s="16">
        <f t="shared" si="6"/>
        <v>7</v>
      </c>
      <c r="B229" s="21" t="str">
        <f>IF($A229="","",IF(COUNTIF(祝日マスタ!$A:$A, DATE(IF($C$2+6&lt;=3, $C$1+1, $C$1), $C$2+6, $A229)),"祝",TEXT(DATE(IF($C$2+6&lt;=3, $C$1+1, $C$1), $C$2+6, $A229), "aaa")))</f>
        <v>水</v>
      </c>
      <c r="C229" s="61" t="str">
        <f>IF($A229="","",IFERROR(VLOOKUP(DATE(IF($C$2+6&lt;=3, $C$1+1, $C$1), $C$2+6, $A229),祝日マスタ!$A:$B,2,FALSE),""))</f>
        <v/>
      </c>
      <c r="D229" s="62"/>
      <c r="E229" s="42"/>
      <c r="F229" s="42"/>
      <c r="G229" s="42"/>
      <c r="H229" s="42"/>
      <c r="I229" s="20"/>
      <c r="J229" s="13"/>
      <c r="K229" s="13"/>
      <c r="L229" s="13"/>
      <c r="M229" s="13"/>
      <c r="N229" s="13"/>
      <c r="O229" s="13"/>
      <c r="P229" s="13"/>
      <c r="Q229" s="13"/>
    </row>
    <row r="230" spans="1:17" ht="36.75" customHeight="1" outlineLevel="1">
      <c r="A230" s="16">
        <f t="shared" si="6"/>
        <v>8</v>
      </c>
      <c r="B230" s="21" t="str">
        <f>IF($A230="","",IF(COUNTIF(祝日マスタ!$A:$A, DATE(IF($C$2+6&lt;=3, $C$1+1, $C$1), $C$2+6, $A230)),"祝",TEXT(DATE(IF($C$2+6&lt;=3, $C$1+1, $C$1), $C$2+6, $A230), "aaa")))</f>
        <v>木</v>
      </c>
      <c r="C230" s="61" t="str">
        <f>IF($A230="","",IFERROR(VLOOKUP(DATE(IF($C$2+6&lt;=3, $C$1+1, $C$1), $C$2+6, $A230),祝日マスタ!$A:$B,2,FALSE),""))</f>
        <v/>
      </c>
      <c r="D230" s="62"/>
      <c r="E230" s="44"/>
      <c r="F230" s="44"/>
      <c r="G230" s="44"/>
      <c r="H230" s="44"/>
      <c r="I230" s="20"/>
      <c r="J230" s="13"/>
      <c r="K230" s="13"/>
      <c r="L230" s="13"/>
      <c r="M230" s="13"/>
      <c r="N230" s="13"/>
      <c r="O230" s="13"/>
      <c r="P230" s="13"/>
      <c r="Q230" s="13"/>
    </row>
    <row r="231" spans="1:17" ht="30" customHeight="1" outlineLevel="1">
      <c r="A231" s="16">
        <f t="shared" si="6"/>
        <v>9</v>
      </c>
      <c r="B231" s="21" t="str">
        <f>IF($A231="","",IF(COUNTIF(祝日マスタ!$A:$A, DATE(IF($C$2+6&lt;=3, $C$1+1, $C$1), $C$2+6, $A231)),"祝",TEXT(DATE(IF($C$2+6&lt;=3, $C$1+1, $C$1), $C$2+6, $A231), "aaa")))</f>
        <v>金</v>
      </c>
      <c r="C231" s="61" t="str">
        <f>IF($A231="","",IFERROR(VLOOKUP(DATE(IF($C$2+6&lt;=3, $C$1+1, $C$1), $C$2+6, $A231),祝日マスタ!$A:$B,2,FALSE),""))</f>
        <v/>
      </c>
      <c r="D231" s="62"/>
      <c r="E231" s="45"/>
      <c r="F231" s="45"/>
      <c r="G231" s="45"/>
      <c r="H231" s="45"/>
      <c r="I231" s="20"/>
      <c r="J231" s="13"/>
      <c r="K231" s="13"/>
      <c r="L231" s="13"/>
      <c r="M231" s="13"/>
      <c r="N231" s="13"/>
      <c r="O231" s="13"/>
      <c r="P231" s="13"/>
      <c r="Q231" s="13"/>
    </row>
    <row r="232" spans="1:17" ht="30" customHeight="1" outlineLevel="1">
      <c r="A232" s="16">
        <f t="shared" si="6"/>
        <v>10</v>
      </c>
      <c r="B232" s="21" t="str">
        <f>IF($A232="","",IF(COUNTIF(祝日マスタ!$A:$A, DATE(IF($C$2+6&lt;=3, $C$1+1, $C$1), $C$2+6, $A232)),"祝",TEXT(DATE(IF($C$2+6&lt;=3, $C$1+1, $C$1), $C$2+6, $A232), "aaa")))</f>
        <v>土</v>
      </c>
      <c r="C232" s="61" t="str">
        <f>IF($A232="","",IFERROR(VLOOKUP(DATE(IF($C$2+6&lt;=3, $C$1+1, $C$1), $C$2+6, $A232),祝日マスタ!$A:$B,2,FALSE),""))</f>
        <v/>
      </c>
      <c r="D232" s="62"/>
      <c r="E232" s="42"/>
      <c r="F232" s="42"/>
      <c r="G232" s="42"/>
      <c r="H232" s="42"/>
      <c r="I232" s="20"/>
      <c r="J232" s="13"/>
      <c r="K232" s="13"/>
      <c r="L232" s="13"/>
      <c r="M232" s="13"/>
      <c r="N232" s="13"/>
      <c r="O232" s="13"/>
      <c r="P232" s="13"/>
      <c r="Q232" s="13"/>
    </row>
    <row r="233" spans="1:17" ht="30" customHeight="1" outlineLevel="1">
      <c r="A233" s="16">
        <f t="shared" si="6"/>
        <v>11</v>
      </c>
      <c r="B233" s="21" t="str">
        <f>IF($A233="","",IF(COUNTIF(祝日マスタ!$A:$A, DATE(IF($C$2+6&lt;=3, $C$1+1, $C$1), $C$2+6, $A233)),"祝",TEXT(DATE(IF($C$2+6&lt;=3, $C$1+1, $C$1), $C$2+6, $A233), "aaa")))</f>
        <v>日</v>
      </c>
      <c r="C233" s="61" t="str">
        <f>IF($A233="","",IFERROR(VLOOKUP(DATE(IF($C$2+6&lt;=3, $C$1+1, $C$1), $C$2+6, $A233),祝日マスタ!$A:$B,2,FALSE),""))</f>
        <v/>
      </c>
      <c r="D233" s="62"/>
      <c r="E233" s="42"/>
      <c r="F233" s="42"/>
      <c r="G233" s="42"/>
      <c r="H233" s="42"/>
      <c r="I233" s="20"/>
      <c r="J233" s="13"/>
      <c r="K233" s="13"/>
      <c r="L233" s="13"/>
      <c r="M233" s="13"/>
      <c r="N233" s="13"/>
      <c r="O233" s="13"/>
      <c r="P233" s="13"/>
      <c r="Q233" s="13"/>
    </row>
    <row r="234" spans="1:17" ht="30" customHeight="1" outlineLevel="1">
      <c r="A234" s="16">
        <f t="shared" si="6"/>
        <v>12</v>
      </c>
      <c r="B234" s="21" t="str">
        <f>IF($A234="","",IF(COUNTIF(祝日マスタ!$A:$A, DATE(IF($C$2+6&lt;=3, $C$1+1, $C$1), $C$2+6, $A234)),"祝",TEXT(DATE(IF($C$2+6&lt;=3, $C$1+1, $C$1), $C$2+6, $A234), "aaa")))</f>
        <v>祝</v>
      </c>
      <c r="C234" s="61" t="str">
        <f>IF($A234="","",IFERROR(VLOOKUP(DATE(IF($C$2+6&lt;=3, $C$1+1, $C$1), $C$2+6, $A234),祝日マスタ!$A:$B,2,FALSE),""))</f>
        <v>スポーツの日</v>
      </c>
      <c r="D234" s="62"/>
      <c r="E234" s="42"/>
      <c r="F234" s="42"/>
      <c r="G234" s="42"/>
      <c r="H234" s="42"/>
      <c r="I234" s="20"/>
      <c r="J234" s="13"/>
      <c r="K234" s="13"/>
      <c r="L234" s="13"/>
      <c r="M234" s="13"/>
      <c r="N234" s="13"/>
      <c r="O234" s="13"/>
      <c r="P234" s="13"/>
      <c r="Q234" s="13"/>
    </row>
    <row r="235" spans="1:17" ht="30" customHeight="1" outlineLevel="1">
      <c r="A235" s="16">
        <f t="shared" si="6"/>
        <v>13</v>
      </c>
      <c r="B235" s="21" t="str">
        <f>IF($A235="","",IF(COUNTIF(祝日マスタ!$A:$A, DATE(IF($C$2+6&lt;=3, $C$1+1, $C$1), $C$2+6, $A235)),"祝",TEXT(DATE(IF($C$2+6&lt;=3, $C$1+1, $C$1), $C$2+6, $A235), "aaa")))</f>
        <v>火</v>
      </c>
      <c r="C235" s="61" t="str">
        <f>IF($A235="","",IFERROR(VLOOKUP(DATE(IF($C$2+6&lt;=3, $C$1+1, $C$1), $C$2+6, $A235),祝日マスタ!$A:$B,2,FALSE),""))</f>
        <v/>
      </c>
      <c r="D235" s="62"/>
      <c r="E235" s="42"/>
      <c r="F235" s="42"/>
      <c r="G235" s="42"/>
      <c r="H235" s="42"/>
      <c r="I235" s="20"/>
      <c r="J235" s="13"/>
      <c r="K235" s="13"/>
      <c r="L235" s="13"/>
      <c r="M235" s="13"/>
      <c r="N235" s="13"/>
      <c r="O235" s="13"/>
      <c r="P235" s="13"/>
      <c r="Q235" s="13"/>
    </row>
    <row r="236" spans="1:17" ht="30" customHeight="1" outlineLevel="1">
      <c r="A236" s="16">
        <f t="shared" si="6"/>
        <v>14</v>
      </c>
      <c r="B236" s="21" t="str">
        <f>IF($A236="","",IF(COUNTIF(祝日マスタ!$A:$A, DATE(IF($C$2+6&lt;=3, $C$1+1, $C$1), $C$2+6, $A236)),"祝",TEXT(DATE(IF($C$2+6&lt;=3, $C$1+1, $C$1), $C$2+6, $A236), "aaa")))</f>
        <v>水</v>
      </c>
      <c r="C236" s="61" t="str">
        <f>IF($A236="","",IFERROR(VLOOKUP(DATE(IF($C$2+6&lt;=3, $C$1+1, $C$1), $C$2+6, $A236),祝日マスタ!$A:$B,2,FALSE),""))</f>
        <v/>
      </c>
      <c r="D236" s="62"/>
      <c r="E236" s="43"/>
      <c r="F236" s="43"/>
      <c r="G236" s="43"/>
      <c r="H236" s="43"/>
      <c r="I236" s="20"/>
      <c r="J236" s="13"/>
      <c r="K236" s="13"/>
      <c r="L236" s="13"/>
      <c r="M236" s="13"/>
      <c r="N236" s="13"/>
      <c r="O236" s="13"/>
      <c r="P236" s="13"/>
      <c r="Q236" s="13"/>
    </row>
    <row r="237" spans="1:17" ht="30" customHeight="1" outlineLevel="1">
      <c r="A237" s="16">
        <f t="shared" si="6"/>
        <v>15</v>
      </c>
      <c r="B237" s="21" t="str">
        <f>IF($A237="","",IF(COUNTIF(祝日マスタ!$A:$A, DATE(IF($C$2+6&lt;=3, $C$1+1, $C$1), $C$2+6, $A237)),"祝",TEXT(DATE(IF($C$2+6&lt;=3, $C$1+1, $C$1), $C$2+6, $A237), "aaa")))</f>
        <v>木</v>
      </c>
      <c r="C237" s="61" t="str">
        <f>IF($A237="","",IFERROR(VLOOKUP(DATE(IF($C$2+6&lt;=3, $C$1+1, $C$1), $C$2+6, $A237),祝日マスタ!$A:$B,2,FALSE),""))</f>
        <v/>
      </c>
      <c r="D237" s="62"/>
      <c r="E237" s="42"/>
      <c r="F237" s="42"/>
      <c r="G237" s="42"/>
      <c r="H237" s="42"/>
      <c r="I237" s="20"/>
      <c r="J237" s="13"/>
      <c r="K237" s="13"/>
      <c r="L237" s="13"/>
      <c r="M237" s="13"/>
      <c r="N237" s="13"/>
      <c r="O237" s="13"/>
      <c r="P237" s="13"/>
      <c r="Q237" s="13"/>
    </row>
    <row r="238" spans="1:17" ht="30" customHeight="1" outlineLevel="1">
      <c r="A238" s="16">
        <f t="shared" si="6"/>
        <v>16</v>
      </c>
      <c r="B238" s="21" t="str">
        <f>IF($A238="","",IF(COUNTIF(祝日マスタ!$A:$A, DATE(IF($C$2+6&lt;=3, $C$1+1, $C$1), $C$2+6, $A238)),"祝",TEXT(DATE(IF($C$2+6&lt;=3, $C$1+1, $C$1), $C$2+6, $A238), "aaa")))</f>
        <v>金</v>
      </c>
      <c r="C238" s="61" t="str">
        <f>IF($A238="","",IFERROR(VLOOKUP(DATE(IF($C$2+6&lt;=3, $C$1+1, $C$1), $C$2+6, $A238),祝日マスタ!$A:$B,2,FALSE),""))</f>
        <v/>
      </c>
      <c r="D238" s="62"/>
      <c r="E238" s="42"/>
      <c r="F238" s="42"/>
      <c r="G238" s="42"/>
      <c r="H238" s="42"/>
      <c r="I238" s="20"/>
      <c r="J238" s="13"/>
      <c r="K238" s="13"/>
      <c r="L238" s="13"/>
      <c r="M238" s="13"/>
      <c r="N238" s="13"/>
      <c r="O238" s="13"/>
      <c r="P238" s="13"/>
      <c r="Q238" s="13"/>
    </row>
    <row r="239" spans="1:17" ht="30" customHeight="1" outlineLevel="1">
      <c r="A239" s="16">
        <f t="shared" si="6"/>
        <v>17</v>
      </c>
      <c r="B239" s="21" t="str">
        <f>IF($A239="","",IF(COUNTIF(祝日マスタ!$A:$A, DATE(IF($C$2+6&lt;=3, $C$1+1, $C$1), $C$2+6, $A239)),"祝",TEXT(DATE(IF($C$2+6&lt;=3, $C$1+1, $C$1), $C$2+6, $A239), "aaa")))</f>
        <v>土</v>
      </c>
      <c r="C239" s="61" t="str">
        <f>IF($A239="","",IFERROR(VLOOKUP(DATE(IF($C$2+6&lt;=3, $C$1+1, $C$1), $C$2+6, $A239),祝日マスタ!$A:$B,2,FALSE),""))</f>
        <v/>
      </c>
      <c r="D239" s="62"/>
      <c r="E239" s="42"/>
      <c r="F239" s="42"/>
      <c r="G239" s="42"/>
      <c r="H239" s="42"/>
      <c r="I239" s="20"/>
      <c r="J239" s="13"/>
      <c r="K239" s="13"/>
      <c r="L239" s="13"/>
      <c r="M239" s="13"/>
      <c r="N239" s="13"/>
      <c r="O239" s="13"/>
      <c r="P239" s="13"/>
      <c r="Q239" s="13"/>
    </row>
    <row r="240" spans="1:17" ht="30" customHeight="1" outlineLevel="1">
      <c r="A240" s="16">
        <f t="shared" si="6"/>
        <v>18</v>
      </c>
      <c r="B240" s="21" t="str">
        <f>IF($A240="","",IF(COUNTIF(祝日マスタ!$A:$A, DATE(IF($C$2+6&lt;=3, $C$1+1, $C$1), $C$2+6, $A240)),"祝",TEXT(DATE(IF($C$2+6&lt;=3, $C$1+1, $C$1), $C$2+6, $A240), "aaa")))</f>
        <v>日</v>
      </c>
      <c r="C240" s="61" t="str">
        <f>IF($A240="","",IFERROR(VLOOKUP(DATE(IF($C$2+6&lt;=3, $C$1+1, $C$1), $C$2+6, $A240),祝日マスタ!$A:$B,2,FALSE),""))</f>
        <v/>
      </c>
      <c r="D240" s="62"/>
      <c r="E240" s="42"/>
      <c r="F240" s="42"/>
      <c r="G240" s="42"/>
      <c r="H240" s="42"/>
      <c r="I240" s="20"/>
      <c r="J240" s="13"/>
      <c r="K240" s="13"/>
      <c r="L240" s="13"/>
      <c r="M240" s="13"/>
      <c r="N240" s="13"/>
      <c r="O240" s="13"/>
      <c r="P240" s="13"/>
      <c r="Q240" s="13"/>
    </row>
    <row r="241" spans="1:17" ht="30" customHeight="1" outlineLevel="1">
      <c r="A241" s="16">
        <f t="shared" si="6"/>
        <v>19</v>
      </c>
      <c r="B241" s="21" t="str">
        <f>IF($A241="","",IF(COUNTIF(祝日マスタ!$A:$A, DATE(IF($C$2+6&lt;=3, $C$1+1, $C$1), $C$2+6, $A241)),"祝",TEXT(DATE(IF($C$2+6&lt;=3, $C$1+1, $C$1), $C$2+6, $A241), "aaa")))</f>
        <v>月</v>
      </c>
      <c r="C241" s="61" t="str">
        <f>IF($A241="","",IFERROR(VLOOKUP(DATE(IF($C$2+6&lt;=3, $C$1+1, $C$1), $C$2+6, $A241),祝日マスタ!$A:$B,2,FALSE),""))</f>
        <v/>
      </c>
      <c r="D241" s="62"/>
      <c r="E241" s="42"/>
      <c r="F241" s="42"/>
      <c r="G241" s="42"/>
      <c r="H241" s="42"/>
      <c r="I241" s="20"/>
      <c r="J241" s="13"/>
      <c r="K241" s="13"/>
      <c r="L241" s="13"/>
      <c r="M241" s="13"/>
      <c r="N241" s="13"/>
      <c r="O241" s="13"/>
      <c r="P241" s="13"/>
      <c r="Q241" s="13"/>
    </row>
    <row r="242" spans="1:17" ht="30" customHeight="1" outlineLevel="1">
      <c r="A242" s="16">
        <f t="shared" si="6"/>
        <v>20</v>
      </c>
      <c r="B242" s="21" t="str">
        <f>IF($A242="","",IF(COUNTIF(祝日マスタ!$A:$A, DATE(IF($C$2+6&lt;=3, $C$1+1, $C$1), $C$2+6, $A242)),"祝",TEXT(DATE(IF($C$2+6&lt;=3, $C$1+1, $C$1), $C$2+6, $A242), "aaa")))</f>
        <v>火</v>
      </c>
      <c r="C242" s="61" t="str">
        <f>IF($A242="","",IFERROR(VLOOKUP(DATE(IF($C$2+6&lt;=3, $C$1+1, $C$1), $C$2+6, $A242),祝日マスタ!$A:$B,2,FALSE),""))</f>
        <v/>
      </c>
      <c r="D242" s="62"/>
      <c r="E242" s="44"/>
      <c r="F242" s="44"/>
      <c r="G242" s="44"/>
      <c r="H242" s="44"/>
      <c r="I242" s="20"/>
      <c r="J242" s="13"/>
      <c r="K242" s="13"/>
      <c r="L242" s="13"/>
      <c r="M242" s="13"/>
      <c r="N242" s="13"/>
      <c r="O242" s="13"/>
      <c r="P242" s="13"/>
      <c r="Q242" s="13"/>
    </row>
    <row r="243" spans="1:17" ht="30" customHeight="1" outlineLevel="1">
      <c r="A243" s="16">
        <f t="shared" si="6"/>
        <v>21</v>
      </c>
      <c r="B243" s="21" t="str">
        <f>IF($A243="","",IF(COUNTIF(祝日マスタ!$A:$A, DATE(IF($C$2+6&lt;=3, $C$1+1, $C$1), $C$2+6, $A243)),"祝",TEXT(DATE(IF($C$2+6&lt;=3, $C$1+1, $C$1), $C$2+6, $A243), "aaa")))</f>
        <v>水</v>
      </c>
      <c r="C243" s="61" t="str">
        <f>IF($A243="","",IFERROR(VLOOKUP(DATE(IF($C$2+6&lt;=3, $C$1+1, $C$1), $C$2+6, $A243),祝日マスタ!$A:$B,2,FALSE),""))</f>
        <v/>
      </c>
      <c r="D243" s="62"/>
      <c r="E243" s="44"/>
      <c r="F243" s="44"/>
      <c r="G243" s="44"/>
      <c r="H243" s="44"/>
      <c r="I243" s="20"/>
      <c r="J243" s="13"/>
      <c r="K243" s="13"/>
      <c r="L243" s="13"/>
      <c r="M243" s="13"/>
      <c r="N243" s="13"/>
      <c r="O243" s="13"/>
      <c r="P243" s="13"/>
      <c r="Q243" s="13"/>
    </row>
    <row r="244" spans="1:17" ht="30" customHeight="1" outlineLevel="1">
      <c r="A244" s="16">
        <f t="shared" si="6"/>
        <v>22</v>
      </c>
      <c r="B244" s="21" t="str">
        <f>IF($A244="","",IF(COUNTIF(祝日マスタ!$A:$A, DATE(IF($C$2+6&lt;=3, $C$1+1, $C$1), $C$2+6, $A244)),"祝",TEXT(DATE(IF($C$2+6&lt;=3, $C$1+1, $C$1), $C$2+6, $A244), "aaa")))</f>
        <v>木</v>
      </c>
      <c r="C244" s="61" t="str">
        <f>IF($A244="","",IFERROR(VLOOKUP(DATE(IF($C$2+6&lt;=3, $C$1+1, $C$1), $C$2+6, $A244),祝日マスタ!$A:$B,2,FALSE),""))</f>
        <v/>
      </c>
      <c r="D244" s="62"/>
      <c r="E244" s="44"/>
      <c r="F244" s="44"/>
      <c r="G244" s="44"/>
      <c r="H244" s="44"/>
      <c r="I244" s="20"/>
      <c r="J244" s="13"/>
      <c r="K244" s="13"/>
      <c r="L244" s="13"/>
      <c r="M244" s="13"/>
      <c r="N244" s="13"/>
      <c r="O244" s="13"/>
      <c r="P244" s="13"/>
      <c r="Q244" s="13"/>
    </row>
    <row r="245" spans="1:17" ht="30" customHeight="1" outlineLevel="1">
      <c r="A245" s="16">
        <f t="shared" si="6"/>
        <v>23</v>
      </c>
      <c r="B245" s="21" t="str">
        <f>IF($A245="","",IF(COUNTIF(祝日マスタ!$A:$A, DATE(IF($C$2+6&lt;=3, $C$1+1, $C$1), $C$2+6, $A245)),"祝",TEXT(DATE(IF($C$2+6&lt;=3, $C$1+1, $C$1), $C$2+6, $A245), "aaa")))</f>
        <v>金</v>
      </c>
      <c r="C245" s="61" t="str">
        <f>IF($A245="","",IFERROR(VLOOKUP(DATE(IF($C$2+6&lt;=3, $C$1+1, $C$1), $C$2+6, $A245),祝日マスタ!$A:$B,2,FALSE),""))</f>
        <v/>
      </c>
      <c r="D245" s="62"/>
      <c r="E245" s="44"/>
      <c r="F245" s="44"/>
      <c r="G245" s="44"/>
      <c r="H245" s="44"/>
      <c r="I245" s="20"/>
      <c r="J245" s="13"/>
      <c r="K245" s="13"/>
      <c r="L245" s="13"/>
      <c r="M245" s="13"/>
      <c r="N245" s="13"/>
      <c r="O245" s="13"/>
      <c r="P245" s="13"/>
      <c r="Q245" s="13"/>
    </row>
    <row r="246" spans="1:17" ht="30" customHeight="1" outlineLevel="1">
      <c r="A246" s="16">
        <f t="shared" si="6"/>
        <v>24</v>
      </c>
      <c r="B246" s="21" t="str">
        <f>IF($A246="","",IF(COUNTIF(祝日マスタ!$A:$A, DATE(IF($C$2+6&lt;=3, $C$1+1, $C$1), $C$2+6, $A246)),"祝",TEXT(DATE(IF($C$2+6&lt;=3, $C$1+1, $C$1), $C$2+6, $A246), "aaa")))</f>
        <v>土</v>
      </c>
      <c r="C246" s="61" t="str">
        <f>IF($A246="","",IFERROR(VLOOKUP(DATE(IF($C$2+6&lt;=3, $C$1+1, $C$1), $C$2+6, $A246),祝日マスタ!$A:$B,2,FALSE),""))</f>
        <v/>
      </c>
      <c r="D246" s="62"/>
      <c r="E246" s="44"/>
      <c r="F246" s="44"/>
      <c r="G246" s="44"/>
      <c r="H246" s="44"/>
      <c r="I246" s="20"/>
      <c r="J246" s="13"/>
      <c r="K246" s="13"/>
      <c r="L246" s="13"/>
      <c r="M246" s="13"/>
      <c r="N246" s="13"/>
      <c r="O246" s="13"/>
      <c r="P246" s="13"/>
      <c r="Q246" s="13"/>
    </row>
    <row r="247" spans="1:17" ht="30" customHeight="1" outlineLevel="1">
      <c r="A247" s="16">
        <f t="shared" si="6"/>
        <v>25</v>
      </c>
      <c r="B247" s="21" t="str">
        <f>IF($A247="","",IF(COUNTIF(祝日マスタ!$A:$A, DATE(IF($C$2+6&lt;=3, $C$1+1, $C$1), $C$2+6, $A247)),"祝",TEXT(DATE(IF($C$2+6&lt;=3, $C$1+1, $C$1), $C$2+6, $A247), "aaa")))</f>
        <v>日</v>
      </c>
      <c r="C247" s="61" t="str">
        <f>IF($A247="","",IFERROR(VLOOKUP(DATE(IF($C$2+6&lt;=3, $C$1+1, $C$1), $C$2+6, $A247),祝日マスタ!$A:$B,2,FALSE),""))</f>
        <v/>
      </c>
      <c r="D247" s="62"/>
      <c r="E247" s="43"/>
      <c r="F247" s="43"/>
      <c r="G247" s="43"/>
      <c r="H247" s="43"/>
      <c r="I247" s="20"/>
      <c r="J247" s="13"/>
      <c r="K247" s="13"/>
      <c r="L247" s="13"/>
      <c r="M247" s="13"/>
      <c r="N247" s="13"/>
      <c r="O247" s="13"/>
      <c r="P247" s="13"/>
      <c r="Q247" s="13"/>
    </row>
    <row r="248" spans="1:17" ht="30" customHeight="1" outlineLevel="1">
      <c r="A248" s="16">
        <f t="shared" si="6"/>
        <v>26</v>
      </c>
      <c r="B248" s="21" t="str">
        <f>IF($A248="","",IF(COUNTIF(祝日マスタ!$A:$A, DATE(IF($C$2+6&lt;=3, $C$1+1, $C$1), $C$2+6, $A248)),"祝",TEXT(DATE(IF($C$2+6&lt;=3, $C$1+1, $C$1), $C$2+6, $A248), "aaa")))</f>
        <v>月</v>
      </c>
      <c r="C248" s="61" t="str">
        <f>IF($A248="","",IFERROR(VLOOKUP(DATE(IF($C$2+6&lt;=3, $C$1+1, $C$1), $C$2+6, $A248),祝日マスタ!$A:$B,2,FALSE),""))</f>
        <v/>
      </c>
      <c r="D248" s="62"/>
      <c r="E248" s="42"/>
      <c r="F248" s="42"/>
      <c r="G248" s="42"/>
      <c r="H248" s="42"/>
      <c r="I248" s="20"/>
      <c r="J248" s="13"/>
      <c r="K248" s="13"/>
      <c r="L248" s="13"/>
      <c r="M248" s="13"/>
      <c r="N248" s="13"/>
      <c r="O248" s="13"/>
      <c r="P248" s="13"/>
      <c r="Q248" s="13"/>
    </row>
    <row r="249" spans="1:17" ht="30" customHeight="1" outlineLevel="1">
      <c r="A249" s="16">
        <f t="shared" si="6"/>
        <v>27</v>
      </c>
      <c r="B249" s="21" t="str">
        <f>IF($A249="","",IF(COUNTIF(祝日マスタ!$A:$A, DATE(IF($C$2+6&lt;=3, $C$1+1, $C$1), $C$2+6, $A249)),"祝",TEXT(DATE(IF($C$2+6&lt;=3, $C$1+1, $C$1), $C$2+6, $A249), "aaa")))</f>
        <v>火</v>
      </c>
      <c r="C249" s="61" t="str">
        <f>IF($A249="","",IFERROR(VLOOKUP(DATE(IF($C$2+6&lt;=3, $C$1+1, $C$1), $C$2+6, $A249),祝日マスタ!$A:$B,2,FALSE),""))</f>
        <v/>
      </c>
      <c r="D249" s="62"/>
      <c r="E249" s="43"/>
      <c r="F249" s="43"/>
      <c r="G249" s="43"/>
      <c r="H249" s="43"/>
      <c r="I249" s="20"/>
      <c r="J249" s="13"/>
      <c r="K249" s="13"/>
      <c r="L249" s="13"/>
      <c r="M249" s="13"/>
      <c r="N249" s="13"/>
      <c r="O249" s="13"/>
      <c r="P249" s="13"/>
      <c r="Q249" s="13"/>
    </row>
    <row r="250" spans="1:17" ht="30" customHeight="1" outlineLevel="1">
      <c r="A250" s="16">
        <f t="shared" si="6"/>
        <v>28</v>
      </c>
      <c r="B250" s="21" t="str">
        <f>IF($A250="","",IF(COUNTIF(祝日マスタ!$A:$A, DATE(IF($C$2+6&lt;=3, $C$1+1, $C$1), $C$2+6, $A250)),"祝",TEXT(DATE(IF($C$2+6&lt;=3, $C$1+1, $C$1), $C$2+6, $A250), "aaa")))</f>
        <v>水</v>
      </c>
      <c r="C250" s="61" t="str">
        <f>IF($A250="","",IFERROR(VLOOKUP(DATE(IF($C$2+6&lt;=3, $C$1+1, $C$1), $C$2+6, $A250),祝日マスタ!$A:$B,2,FALSE),""))</f>
        <v/>
      </c>
      <c r="D250" s="62"/>
      <c r="E250" s="42"/>
      <c r="F250" s="42"/>
      <c r="G250" s="42"/>
      <c r="H250" s="42"/>
      <c r="I250" s="20"/>
      <c r="J250" s="13"/>
      <c r="K250" s="13"/>
      <c r="L250" s="13"/>
      <c r="M250" s="13"/>
      <c r="N250" s="13"/>
      <c r="O250" s="13"/>
      <c r="P250" s="13"/>
      <c r="Q250" s="13"/>
    </row>
    <row r="251" spans="1:17" ht="30" customHeight="1" outlineLevel="1">
      <c r="A251" s="16">
        <f t="shared" si="6"/>
        <v>29</v>
      </c>
      <c r="B251" s="21" t="str">
        <f>IF($A251="","",IF(COUNTIF(祝日マスタ!$A:$A, DATE(IF($C$2+6&lt;=3, $C$1+1, $C$1), $C$2+6, $A251)),"祝",TEXT(DATE(IF($C$2+6&lt;=3, $C$1+1, $C$1), $C$2+6, $A251), "aaa")))</f>
        <v>木</v>
      </c>
      <c r="C251" s="61" t="str">
        <f>IF($A251="","",IFERROR(VLOOKUP(DATE(IF($C$2+6&lt;=3, $C$1+1, $C$1), $C$2+6, $A251),祝日マスタ!$A:$B,2,FALSE),""))</f>
        <v/>
      </c>
      <c r="D251" s="62"/>
      <c r="E251" s="46"/>
      <c r="F251" s="46"/>
      <c r="G251" s="46"/>
      <c r="H251" s="46"/>
      <c r="I251" s="20"/>
      <c r="J251" s="13"/>
      <c r="K251" s="13"/>
      <c r="L251" s="13"/>
      <c r="M251" s="13"/>
      <c r="N251" s="13"/>
      <c r="O251" s="13"/>
      <c r="P251" s="13"/>
      <c r="Q251" s="13"/>
    </row>
    <row r="252" spans="1:17" ht="30" customHeight="1" outlineLevel="1">
      <c r="A252" s="16">
        <f t="shared" si="6"/>
        <v>30</v>
      </c>
      <c r="B252" s="21" t="str">
        <f>IF($A252="","",IF(COUNTIF(祝日マスタ!$A:$A, DATE(IF($C$2+6&lt;=3, $C$1+1, $C$1), $C$2+6, $A252)),"祝",TEXT(DATE(IF($C$2+6&lt;=3, $C$1+1, $C$1), $C$2+6, $A252), "aaa")))</f>
        <v>金</v>
      </c>
      <c r="C252" s="61" t="str">
        <f>IF($A252="","",IFERROR(VLOOKUP(DATE(IF($C$2+6&lt;=3, $C$1+1, $C$1), $C$2+6, $A252),祝日マスタ!$A:$B,2,FALSE),""))</f>
        <v/>
      </c>
      <c r="D252" s="62"/>
      <c r="E252" s="42"/>
      <c r="F252" s="42"/>
      <c r="G252" s="42"/>
      <c r="H252" s="42"/>
      <c r="I252" s="20"/>
      <c r="J252" s="13"/>
      <c r="K252" s="13"/>
      <c r="L252" s="13"/>
      <c r="M252" s="13"/>
      <c r="N252" s="13"/>
      <c r="O252" s="13"/>
      <c r="P252" s="13"/>
      <c r="Q252" s="13"/>
    </row>
    <row r="253" spans="1:17" ht="30" customHeight="1" outlineLevel="1">
      <c r="A253" s="16">
        <f t="shared" si="6"/>
        <v>31</v>
      </c>
      <c r="B253" s="21" t="str">
        <f>IF($A253="","",IF(COUNTIF(祝日マスタ!$A:$A, DATE(IF($C$2+6&lt;=3, $C$1+1, $C$1), $C$2+6, $A253)),"祝",TEXT(DATE(IF($C$2+6&lt;=3, $C$1+1, $C$1), $C$2+6, $A253), "aaa")))</f>
        <v>土</v>
      </c>
      <c r="C253" s="61" t="str">
        <f>IF($A253="","",IFERROR(VLOOKUP(DATE(IF($C$2+6&lt;=3, $C$1+1, $C$1), $C$2+6, $A253),祝日マスタ!$A:$B,2,FALSE),""))</f>
        <v/>
      </c>
      <c r="D253" s="62"/>
      <c r="E253" s="42"/>
      <c r="F253" s="42"/>
      <c r="G253" s="42"/>
      <c r="H253" s="42"/>
      <c r="I253" s="20"/>
      <c r="J253" s="13"/>
      <c r="K253" s="13"/>
      <c r="L253" s="13"/>
      <c r="M253" s="13"/>
      <c r="N253" s="13"/>
      <c r="O253" s="13"/>
      <c r="P253" s="13"/>
      <c r="Q253" s="13"/>
    </row>
    <row r="254" spans="1:17" ht="30" customHeight="1" outlineLevel="1">
      <c r="A254" s="63" t="s">
        <v>32</v>
      </c>
      <c r="B254" s="63"/>
      <c r="C254" s="64"/>
      <c r="D254" s="65"/>
      <c r="E254" s="65"/>
      <c r="F254" s="66"/>
      <c r="G254" s="66"/>
      <c r="H254" s="66"/>
      <c r="I254" s="66"/>
      <c r="J254" s="13"/>
      <c r="K254" s="13"/>
      <c r="L254" s="13"/>
      <c r="M254" s="13"/>
      <c r="N254" s="13"/>
      <c r="O254" s="13"/>
      <c r="P254" s="13"/>
      <c r="Q254" s="13"/>
    </row>
    <row r="255" spans="1:17" ht="20.65" customHeight="1">
      <c r="A255" s="13"/>
      <c r="B255" s="13"/>
      <c r="C255" s="13"/>
      <c r="D255" s="13"/>
      <c r="E255" s="51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28.35" customHeight="1">
      <c r="A256" s="9" t="str">
        <f>"令和"&amp;$C$1-2018&amp;"年度年間予定表("&amp;A258&amp;")"</f>
        <v>令和8年度年間予定表(11月)</v>
      </c>
      <c r="B256" s="39"/>
      <c r="C256" s="39"/>
      <c r="D256" s="39"/>
      <c r="E256" s="47"/>
      <c r="F256" s="39"/>
      <c r="G256" s="39"/>
      <c r="H256" s="39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12.5" customHeight="1">
      <c r="A257" s="48"/>
      <c r="B257" s="49"/>
      <c r="C257" s="49"/>
      <c r="D257" s="14"/>
      <c r="E257" s="50"/>
      <c r="F257" s="49"/>
      <c r="G257" s="49"/>
      <c r="H257" s="49"/>
      <c r="I257" s="49"/>
      <c r="J257" s="13"/>
      <c r="K257" s="13"/>
      <c r="L257" s="13"/>
      <c r="M257" s="13"/>
      <c r="N257" s="13"/>
      <c r="O257" s="13"/>
      <c r="P257" s="13"/>
      <c r="Q257" s="13"/>
    </row>
    <row r="258" spans="1:17" ht="30" customHeight="1">
      <c r="A258" s="67" t="str">
        <f>IF($C$2 + 7 &gt; 12, $C$2 + 7 - 12, $C$2 + 7) &amp; "月"</f>
        <v>11月</v>
      </c>
      <c r="B258" s="68"/>
      <c r="C258" s="69"/>
      <c r="D258" s="70"/>
      <c r="E258" s="70"/>
      <c r="F258" s="71"/>
      <c r="G258" s="71"/>
      <c r="H258" s="72"/>
      <c r="I258" s="73"/>
      <c r="J258" s="13"/>
      <c r="K258" s="13"/>
      <c r="L258" s="13"/>
      <c r="M258" s="13"/>
      <c r="N258" s="13"/>
      <c r="O258" s="13"/>
      <c r="P258" s="13"/>
      <c r="Q258" s="13"/>
    </row>
    <row r="259" spans="1:17" ht="30" customHeight="1" outlineLevel="1">
      <c r="A259" s="41">
        <v>1</v>
      </c>
      <c r="B259" s="21" t="str">
        <f>IF($A259="","",IF(COUNTIF(祝日マスタ!$A:$A, DATE(IF($C$2+7&lt;=3, $C$1+1, $C$1), $C$2+7, $A259)),"祝",TEXT(DATE(IF($C$2+7&lt;=3, $C$1+1, $C$1), $C$2+7, $A259), "aaa")))</f>
        <v>日</v>
      </c>
      <c r="C259" s="61" t="str">
        <f>IF($A259="","",IFERROR(VLOOKUP(DATE(IF($C$2+7&lt;=3, $C$1+1, $C$1), $C$2+7, $A259),祝日マスタ!$A:$B,2,FALSE),""))</f>
        <v/>
      </c>
      <c r="D259" s="62"/>
      <c r="E259" s="42"/>
      <c r="F259" s="42"/>
      <c r="G259" s="42"/>
      <c r="H259" s="42"/>
      <c r="I259" s="20"/>
      <c r="J259" s="13"/>
      <c r="K259" s="13"/>
      <c r="L259" s="13"/>
      <c r="M259" s="13"/>
      <c r="N259" s="13"/>
      <c r="O259" s="13"/>
      <c r="P259" s="13"/>
      <c r="Q259" s="13"/>
    </row>
    <row r="260" spans="1:17" ht="30" customHeight="1" outlineLevel="1">
      <c r="A260" s="16">
        <f>IF(OR(A259="", A259=DAY(EOMONTH(DATE(IF($C$2+7&lt;=3, $C$1+1, $C$1), $C$2+7, 1), 0))),"",A259+1)</f>
        <v>2</v>
      </c>
      <c r="B260" s="21" t="str">
        <f>IF($A260="","",IF(COUNTIF(祝日マスタ!$A:$A, DATE(IF($C$2+7&lt;=3, $C$1+1, $C$1), $C$2+7, $A260)),"祝",TEXT(DATE(IF($C$2+7&lt;=3, $C$1+1, $C$1), $C$2+7, $A260), "aaa")))</f>
        <v>月</v>
      </c>
      <c r="C260" s="61" t="str">
        <f>IF($A260="","",IFERROR(VLOOKUP(DATE(IF($C$2+7&lt;=3, $C$1+1, $C$1), $C$2+7, $A260),祝日マスタ!$A:$B,2,FALSE),""))</f>
        <v/>
      </c>
      <c r="D260" s="62"/>
      <c r="E260" s="42"/>
      <c r="F260" s="42"/>
      <c r="G260" s="42"/>
      <c r="H260" s="42"/>
      <c r="I260" s="20"/>
      <c r="J260" s="13"/>
      <c r="K260" s="13"/>
      <c r="L260" s="13"/>
      <c r="M260" s="13"/>
      <c r="N260" s="13"/>
      <c r="O260" s="13"/>
      <c r="P260" s="13"/>
      <c r="Q260" s="13"/>
    </row>
    <row r="261" spans="1:17" ht="30" customHeight="1" outlineLevel="1">
      <c r="A261" s="16">
        <f t="shared" ref="A261:A289" si="7">IF(OR(A260="", A260=DAY(EOMONTH(DATE(IF($C$2+7&lt;=3, $C$1+1, $C$1), $C$2+7, 1), 0))),"",A260+1)</f>
        <v>3</v>
      </c>
      <c r="B261" s="21" t="str">
        <f>IF($A261="","",IF(COUNTIF(祝日マスタ!$A:$A, DATE(IF($C$2+7&lt;=3, $C$1+1, $C$1), $C$2+7, $A261)),"祝",TEXT(DATE(IF($C$2+7&lt;=3, $C$1+1, $C$1), $C$2+7, $A261), "aaa")))</f>
        <v>祝</v>
      </c>
      <c r="C261" s="61" t="str">
        <f>IF($A261="","",IFERROR(VLOOKUP(DATE(IF($C$2+7&lt;=3, $C$1+1, $C$1), $C$2+7, $A261),祝日マスタ!$A:$B,2,FALSE),""))</f>
        <v>文化の日</v>
      </c>
      <c r="D261" s="62"/>
      <c r="E261" s="42"/>
      <c r="F261" s="42"/>
      <c r="G261" s="42"/>
      <c r="H261" s="42"/>
      <c r="I261" s="20"/>
      <c r="J261" s="13"/>
      <c r="K261" s="13"/>
      <c r="L261" s="13"/>
      <c r="M261" s="13"/>
      <c r="N261" s="13"/>
      <c r="O261" s="13"/>
      <c r="P261" s="13"/>
      <c r="Q261" s="13"/>
    </row>
    <row r="262" spans="1:17" ht="30" customHeight="1" outlineLevel="1">
      <c r="A262" s="16">
        <f t="shared" si="7"/>
        <v>4</v>
      </c>
      <c r="B262" s="21" t="str">
        <f>IF($A262="","",IF(COUNTIF(祝日マスタ!$A:$A, DATE(IF($C$2+7&lt;=3, $C$1+1, $C$1), $C$2+7, $A262)),"祝",TEXT(DATE(IF($C$2+7&lt;=3, $C$1+1, $C$1), $C$2+7, $A262), "aaa")))</f>
        <v>水</v>
      </c>
      <c r="C262" s="61" t="str">
        <f>IF($A262="","",IFERROR(VLOOKUP(DATE(IF($C$2+7&lt;=3, $C$1+1, $C$1), $C$2+7, $A262),祝日マスタ!$A:$B,2,FALSE),""))</f>
        <v/>
      </c>
      <c r="D262" s="62"/>
      <c r="E262" s="42"/>
      <c r="F262" s="42"/>
      <c r="G262" s="42"/>
      <c r="H262" s="42"/>
      <c r="I262" s="20"/>
      <c r="J262" s="13"/>
      <c r="K262" s="13"/>
      <c r="L262" s="13"/>
      <c r="M262" s="13"/>
      <c r="N262" s="13"/>
      <c r="O262" s="13"/>
      <c r="P262" s="13"/>
      <c r="Q262" s="13"/>
    </row>
    <row r="263" spans="1:17" ht="30" customHeight="1" outlineLevel="1">
      <c r="A263" s="16">
        <f t="shared" si="7"/>
        <v>5</v>
      </c>
      <c r="B263" s="21" t="str">
        <f>IF($A263="","",IF(COUNTIF(祝日マスタ!$A:$A, DATE(IF($C$2+7&lt;=3, $C$1+1, $C$1), $C$2+7, $A263)),"祝",TEXT(DATE(IF($C$2+7&lt;=3, $C$1+1, $C$1), $C$2+7, $A263), "aaa")))</f>
        <v>木</v>
      </c>
      <c r="C263" s="61" t="str">
        <f>IF($A263="","",IFERROR(VLOOKUP(DATE(IF($C$2+7&lt;=3, $C$1+1, $C$1), $C$2+7, $A263),祝日マスタ!$A:$B,2,FALSE),""))</f>
        <v/>
      </c>
      <c r="D263" s="62"/>
      <c r="E263" s="42"/>
      <c r="F263" s="42"/>
      <c r="G263" s="42"/>
      <c r="H263" s="42"/>
      <c r="I263" s="20"/>
      <c r="J263" s="13"/>
      <c r="K263" s="13"/>
      <c r="L263" s="13"/>
      <c r="M263" s="13"/>
      <c r="N263" s="13"/>
      <c r="O263" s="13"/>
      <c r="P263" s="13"/>
      <c r="Q263" s="13"/>
    </row>
    <row r="264" spans="1:17" ht="30" customHeight="1" outlineLevel="1">
      <c r="A264" s="16">
        <f t="shared" si="7"/>
        <v>6</v>
      </c>
      <c r="B264" s="21" t="str">
        <f>IF($A264="","",IF(COUNTIF(祝日マスタ!$A:$A, DATE(IF($C$2+7&lt;=3, $C$1+1, $C$1), $C$2+7, $A264)),"祝",TEXT(DATE(IF($C$2+7&lt;=3, $C$1+1, $C$1), $C$2+7, $A264), "aaa")))</f>
        <v>金</v>
      </c>
      <c r="C264" s="61" t="str">
        <f>IF($A264="","",IFERROR(VLOOKUP(DATE(IF($C$2+7&lt;=3, $C$1+1, $C$1), $C$2+7, $A264),祝日マスタ!$A:$B,2,FALSE),""))</f>
        <v/>
      </c>
      <c r="D264" s="62"/>
      <c r="E264" s="43"/>
      <c r="F264" s="43"/>
      <c r="G264" s="43"/>
      <c r="H264" s="43"/>
      <c r="I264" s="20"/>
      <c r="J264" s="13"/>
      <c r="K264" s="13"/>
      <c r="L264" s="13"/>
      <c r="M264" s="13"/>
      <c r="N264" s="13"/>
      <c r="O264" s="13"/>
      <c r="P264" s="13"/>
      <c r="Q264" s="13"/>
    </row>
    <row r="265" spans="1:17" ht="30" customHeight="1" outlineLevel="1">
      <c r="A265" s="16">
        <f t="shared" si="7"/>
        <v>7</v>
      </c>
      <c r="B265" s="21" t="str">
        <f>IF($A265="","",IF(COUNTIF(祝日マスタ!$A:$A, DATE(IF($C$2+7&lt;=3, $C$1+1, $C$1), $C$2+7, $A265)),"祝",TEXT(DATE(IF($C$2+7&lt;=3, $C$1+1, $C$1), $C$2+7, $A265), "aaa")))</f>
        <v>土</v>
      </c>
      <c r="C265" s="61" t="str">
        <f>IF($A265="","",IFERROR(VLOOKUP(DATE(IF($C$2+7&lt;=3, $C$1+1, $C$1), $C$2+7, $A265),祝日マスタ!$A:$B,2,FALSE),""))</f>
        <v/>
      </c>
      <c r="D265" s="62"/>
      <c r="E265" s="42"/>
      <c r="F265" s="42"/>
      <c r="G265" s="42"/>
      <c r="H265" s="42"/>
      <c r="I265" s="20"/>
      <c r="J265" s="13"/>
      <c r="K265" s="13"/>
      <c r="L265" s="13"/>
      <c r="M265" s="13"/>
      <c r="N265" s="13"/>
      <c r="O265" s="13"/>
      <c r="P265" s="13"/>
      <c r="Q265" s="13"/>
    </row>
    <row r="266" spans="1:17" ht="36.75" customHeight="1" outlineLevel="1">
      <c r="A266" s="16">
        <f t="shared" si="7"/>
        <v>8</v>
      </c>
      <c r="B266" s="21" t="str">
        <f>IF($A266="","",IF(COUNTIF(祝日マスタ!$A:$A, DATE(IF($C$2+7&lt;=3, $C$1+1, $C$1), $C$2+7, $A266)),"祝",TEXT(DATE(IF($C$2+7&lt;=3, $C$1+1, $C$1), $C$2+7, $A266), "aaa")))</f>
        <v>日</v>
      </c>
      <c r="C266" s="61" t="str">
        <f>IF($A266="","",IFERROR(VLOOKUP(DATE(IF($C$2+7&lt;=3, $C$1+1, $C$1), $C$2+7, $A266),祝日マスタ!$A:$B,2,FALSE),""))</f>
        <v/>
      </c>
      <c r="D266" s="62"/>
      <c r="E266" s="44"/>
      <c r="F266" s="44"/>
      <c r="G266" s="44"/>
      <c r="H266" s="44"/>
      <c r="I266" s="20"/>
      <c r="J266" s="13"/>
      <c r="K266" s="13"/>
      <c r="L266" s="13"/>
      <c r="M266" s="13"/>
      <c r="N266" s="13"/>
      <c r="O266" s="13"/>
      <c r="P266" s="13"/>
      <c r="Q266" s="13"/>
    </row>
    <row r="267" spans="1:17" ht="30" customHeight="1" outlineLevel="1">
      <c r="A267" s="16">
        <f t="shared" si="7"/>
        <v>9</v>
      </c>
      <c r="B267" s="21" t="str">
        <f>IF($A267="","",IF(COUNTIF(祝日マスタ!$A:$A, DATE(IF($C$2+7&lt;=3, $C$1+1, $C$1), $C$2+7, $A267)),"祝",TEXT(DATE(IF($C$2+7&lt;=3, $C$1+1, $C$1), $C$2+7, $A267), "aaa")))</f>
        <v>月</v>
      </c>
      <c r="C267" s="61" t="str">
        <f>IF($A267="","",IFERROR(VLOOKUP(DATE(IF($C$2+7&lt;=3, $C$1+1, $C$1), $C$2+7, $A267),祝日マスタ!$A:$B,2,FALSE),""))</f>
        <v/>
      </c>
      <c r="D267" s="62"/>
      <c r="E267" s="45"/>
      <c r="F267" s="45"/>
      <c r="G267" s="45"/>
      <c r="H267" s="45"/>
      <c r="I267" s="20"/>
      <c r="J267" s="13"/>
      <c r="K267" s="13"/>
      <c r="L267" s="13"/>
      <c r="M267" s="13"/>
      <c r="N267" s="13"/>
      <c r="O267" s="13"/>
      <c r="P267" s="13"/>
      <c r="Q267" s="13"/>
    </row>
    <row r="268" spans="1:17" ht="30" customHeight="1" outlineLevel="1">
      <c r="A268" s="16">
        <f t="shared" si="7"/>
        <v>10</v>
      </c>
      <c r="B268" s="21" t="str">
        <f>IF($A268="","",IF(COUNTIF(祝日マスタ!$A:$A, DATE(IF($C$2+7&lt;=3, $C$1+1, $C$1), $C$2+7, $A268)),"祝",TEXT(DATE(IF($C$2+7&lt;=3, $C$1+1, $C$1), $C$2+7, $A268), "aaa")))</f>
        <v>火</v>
      </c>
      <c r="C268" s="61" t="str">
        <f>IF($A268="","",IFERROR(VLOOKUP(DATE(IF($C$2+7&lt;=3, $C$1+1, $C$1), $C$2+7, $A268),祝日マスタ!$A:$B,2,FALSE),""))</f>
        <v/>
      </c>
      <c r="D268" s="62"/>
      <c r="E268" s="42"/>
      <c r="F268" s="42"/>
      <c r="G268" s="42"/>
      <c r="H268" s="42"/>
      <c r="I268" s="20"/>
      <c r="J268" s="13"/>
      <c r="K268" s="13"/>
      <c r="L268" s="13"/>
      <c r="M268" s="13"/>
      <c r="N268" s="13"/>
      <c r="O268" s="13"/>
      <c r="P268" s="13"/>
      <c r="Q268" s="13"/>
    </row>
    <row r="269" spans="1:17" ht="30" customHeight="1" outlineLevel="1">
      <c r="A269" s="16">
        <f t="shared" si="7"/>
        <v>11</v>
      </c>
      <c r="B269" s="21" t="str">
        <f>IF($A269="","",IF(COUNTIF(祝日マスタ!$A:$A, DATE(IF($C$2+7&lt;=3, $C$1+1, $C$1), $C$2+7, $A269)),"祝",TEXT(DATE(IF($C$2+7&lt;=3, $C$1+1, $C$1), $C$2+7, $A269), "aaa")))</f>
        <v>水</v>
      </c>
      <c r="C269" s="61" t="str">
        <f>IF($A269="","",IFERROR(VLOOKUP(DATE(IF($C$2+7&lt;=3, $C$1+1, $C$1), $C$2+7, $A269),祝日マスタ!$A:$B,2,FALSE),""))</f>
        <v/>
      </c>
      <c r="D269" s="62"/>
      <c r="E269" s="42"/>
      <c r="F269" s="42"/>
      <c r="G269" s="42"/>
      <c r="H269" s="42"/>
      <c r="I269" s="20"/>
      <c r="J269" s="13"/>
      <c r="K269" s="13"/>
      <c r="L269" s="13"/>
      <c r="M269" s="13"/>
      <c r="N269" s="13"/>
      <c r="O269" s="13"/>
      <c r="P269" s="13"/>
      <c r="Q269" s="13"/>
    </row>
    <row r="270" spans="1:17" ht="30" customHeight="1" outlineLevel="1">
      <c r="A270" s="16">
        <f t="shared" si="7"/>
        <v>12</v>
      </c>
      <c r="B270" s="21" t="str">
        <f>IF($A270="","",IF(COUNTIF(祝日マスタ!$A:$A, DATE(IF($C$2+7&lt;=3, $C$1+1, $C$1), $C$2+7, $A270)),"祝",TEXT(DATE(IF($C$2+7&lt;=3, $C$1+1, $C$1), $C$2+7, $A270), "aaa")))</f>
        <v>木</v>
      </c>
      <c r="C270" s="61" t="str">
        <f>IF($A270="","",IFERROR(VLOOKUP(DATE(IF($C$2+7&lt;=3, $C$1+1, $C$1), $C$2+7, $A270),祝日マスタ!$A:$B,2,FALSE),""))</f>
        <v/>
      </c>
      <c r="D270" s="62"/>
      <c r="E270" s="42"/>
      <c r="F270" s="42"/>
      <c r="G270" s="42"/>
      <c r="H270" s="42"/>
      <c r="I270" s="20"/>
      <c r="J270" s="13"/>
      <c r="K270" s="13"/>
      <c r="L270" s="13"/>
      <c r="M270" s="13"/>
      <c r="N270" s="13"/>
      <c r="O270" s="13"/>
      <c r="P270" s="13"/>
      <c r="Q270" s="13"/>
    </row>
    <row r="271" spans="1:17" ht="30" customHeight="1" outlineLevel="1">
      <c r="A271" s="16">
        <f t="shared" si="7"/>
        <v>13</v>
      </c>
      <c r="B271" s="21" t="str">
        <f>IF($A271="","",IF(COUNTIF(祝日マスタ!$A:$A, DATE(IF($C$2+7&lt;=3, $C$1+1, $C$1), $C$2+7, $A271)),"祝",TEXT(DATE(IF($C$2+7&lt;=3, $C$1+1, $C$1), $C$2+7, $A271), "aaa")))</f>
        <v>金</v>
      </c>
      <c r="C271" s="61" t="str">
        <f>IF($A271="","",IFERROR(VLOOKUP(DATE(IF($C$2+7&lt;=3, $C$1+1, $C$1), $C$2+7, $A271),祝日マスタ!$A:$B,2,FALSE),""))</f>
        <v/>
      </c>
      <c r="D271" s="62"/>
      <c r="E271" s="42"/>
      <c r="F271" s="42"/>
      <c r="G271" s="42"/>
      <c r="H271" s="42"/>
      <c r="I271" s="20"/>
      <c r="J271" s="13"/>
      <c r="K271" s="13"/>
      <c r="L271" s="13"/>
      <c r="M271" s="13"/>
      <c r="N271" s="13"/>
      <c r="O271" s="13"/>
      <c r="P271" s="13"/>
      <c r="Q271" s="13"/>
    </row>
    <row r="272" spans="1:17" ht="30" customHeight="1" outlineLevel="1">
      <c r="A272" s="16">
        <f t="shared" si="7"/>
        <v>14</v>
      </c>
      <c r="B272" s="21" t="str">
        <f>IF($A272="","",IF(COUNTIF(祝日マスタ!$A:$A, DATE(IF($C$2+7&lt;=3, $C$1+1, $C$1), $C$2+7, $A272)),"祝",TEXT(DATE(IF($C$2+7&lt;=3, $C$1+1, $C$1), $C$2+7, $A272), "aaa")))</f>
        <v>土</v>
      </c>
      <c r="C272" s="61" t="str">
        <f>IF($A272="","",IFERROR(VLOOKUP(DATE(IF($C$2+7&lt;=3, $C$1+1, $C$1), $C$2+7, $A272),祝日マスタ!$A:$B,2,FALSE),""))</f>
        <v/>
      </c>
      <c r="D272" s="62"/>
      <c r="E272" s="43"/>
      <c r="F272" s="43"/>
      <c r="G272" s="43"/>
      <c r="H272" s="43"/>
      <c r="I272" s="20"/>
      <c r="J272" s="13"/>
      <c r="K272" s="13"/>
      <c r="L272" s="13"/>
      <c r="M272" s="13"/>
      <c r="N272" s="13"/>
      <c r="O272" s="13"/>
      <c r="P272" s="13"/>
      <c r="Q272" s="13"/>
    </row>
    <row r="273" spans="1:17" ht="30" customHeight="1" outlineLevel="1">
      <c r="A273" s="16">
        <f t="shared" si="7"/>
        <v>15</v>
      </c>
      <c r="B273" s="21" t="str">
        <f>IF($A273="","",IF(COUNTIF(祝日マスタ!$A:$A, DATE(IF($C$2+7&lt;=3, $C$1+1, $C$1), $C$2+7, $A273)),"祝",TEXT(DATE(IF($C$2+7&lt;=3, $C$1+1, $C$1), $C$2+7, $A273), "aaa")))</f>
        <v>日</v>
      </c>
      <c r="C273" s="61" t="str">
        <f>IF($A273="","",IFERROR(VLOOKUP(DATE(IF($C$2+7&lt;=3, $C$1+1, $C$1), $C$2+7, $A273),祝日マスタ!$A:$B,2,FALSE),""))</f>
        <v/>
      </c>
      <c r="D273" s="62"/>
      <c r="E273" s="42"/>
      <c r="F273" s="42"/>
      <c r="G273" s="42"/>
      <c r="H273" s="42"/>
      <c r="I273" s="20"/>
      <c r="J273" s="13"/>
      <c r="K273" s="13"/>
      <c r="L273" s="13"/>
      <c r="M273" s="13"/>
      <c r="N273" s="13"/>
      <c r="O273" s="13"/>
      <c r="P273" s="13"/>
      <c r="Q273" s="13"/>
    </row>
    <row r="274" spans="1:17" ht="30" customHeight="1" outlineLevel="1">
      <c r="A274" s="16">
        <f t="shared" si="7"/>
        <v>16</v>
      </c>
      <c r="B274" s="21" t="str">
        <f>IF($A274="","",IF(COUNTIF(祝日マスタ!$A:$A, DATE(IF($C$2+7&lt;=3, $C$1+1, $C$1), $C$2+7, $A274)),"祝",TEXT(DATE(IF($C$2+7&lt;=3, $C$1+1, $C$1), $C$2+7, $A274), "aaa")))</f>
        <v>月</v>
      </c>
      <c r="C274" s="61" t="str">
        <f>IF($A274="","",IFERROR(VLOOKUP(DATE(IF($C$2+7&lt;=3, $C$1+1, $C$1), $C$2+7, $A274),祝日マスタ!$A:$B,2,FALSE),""))</f>
        <v/>
      </c>
      <c r="D274" s="62"/>
      <c r="E274" s="42"/>
      <c r="F274" s="42"/>
      <c r="G274" s="42"/>
      <c r="H274" s="42"/>
      <c r="I274" s="20"/>
      <c r="J274" s="13"/>
      <c r="K274" s="13"/>
      <c r="L274" s="13"/>
      <c r="M274" s="13"/>
      <c r="N274" s="13"/>
      <c r="O274" s="13"/>
      <c r="P274" s="13"/>
      <c r="Q274" s="13"/>
    </row>
    <row r="275" spans="1:17" ht="30" customHeight="1" outlineLevel="1">
      <c r="A275" s="16">
        <f t="shared" si="7"/>
        <v>17</v>
      </c>
      <c r="B275" s="21" t="str">
        <f>IF($A275="","",IF(COUNTIF(祝日マスタ!$A:$A, DATE(IF($C$2+7&lt;=3, $C$1+1, $C$1), $C$2+7, $A275)),"祝",TEXT(DATE(IF($C$2+7&lt;=3, $C$1+1, $C$1), $C$2+7, $A275), "aaa")))</f>
        <v>火</v>
      </c>
      <c r="C275" s="61" t="str">
        <f>IF($A275="","",IFERROR(VLOOKUP(DATE(IF($C$2+7&lt;=3, $C$1+1, $C$1), $C$2+7, $A275),祝日マスタ!$A:$B,2,FALSE),""))</f>
        <v/>
      </c>
      <c r="D275" s="62"/>
      <c r="E275" s="42"/>
      <c r="F275" s="42"/>
      <c r="G275" s="42"/>
      <c r="H275" s="42"/>
      <c r="I275" s="20"/>
      <c r="J275" s="13"/>
      <c r="K275" s="13"/>
      <c r="L275" s="13"/>
      <c r="M275" s="13"/>
      <c r="N275" s="13"/>
      <c r="O275" s="13"/>
      <c r="P275" s="13"/>
      <c r="Q275" s="13"/>
    </row>
    <row r="276" spans="1:17" ht="30" customHeight="1" outlineLevel="1">
      <c r="A276" s="16">
        <f t="shared" si="7"/>
        <v>18</v>
      </c>
      <c r="B276" s="21" t="str">
        <f>IF($A276="","",IF(COUNTIF(祝日マスタ!$A:$A, DATE(IF($C$2+7&lt;=3, $C$1+1, $C$1), $C$2+7, $A276)),"祝",TEXT(DATE(IF($C$2+7&lt;=3, $C$1+1, $C$1), $C$2+7, $A276), "aaa")))</f>
        <v>水</v>
      </c>
      <c r="C276" s="61" t="str">
        <f>IF($A276="","",IFERROR(VLOOKUP(DATE(IF($C$2+7&lt;=3, $C$1+1, $C$1), $C$2+7, $A276),祝日マスタ!$A:$B,2,FALSE),""))</f>
        <v/>
      </c>
      <c r="D276" s="62"/>
      <c r="E276" s="42"/>
      <c r="F276" s="42"/>
      <c r="G276" s="42"/>
      <c r="H276" s="42"/>
      <c r="I276" s="20"/>
      <c r="J276" s="13"/>
      <c r="K276" s="13"/>
      <c r="L276" s="13"/>
      <c r="M276" s="13"/>
      <c r="N276" s="13"/>
      <c r="O276" s="13"/>
      <c r="P276" s="13"/>
      <c r="Q276" s="13"/>
    </row>
    <row r="277" spans="1:17" ht="30" customHeight="1" outlineLevel="1">
      <c r="A277" s="16">
        <f t="shared" si="7"/>
        <v>19</v>
      </c>
      <c r="B277" s="21" t="str">
        <f>IF($A277="","",IF(COUNTIF(祝日マスタ!$A:$A, DATE(IF($C$2+7&lt;=3, $C$1+1, $C$1), $C$2+7, $A277)),"祝",TEXT(DATE(IF($C$2+7&lt;=3, $C$1+1, $C$1), $C$2+7, $A277), "aaa")))</f>
        <v>木</v>
      </c>
      <c r="C277" s="61" t="str">
        <f>IF($A277="","",IFERROR(VLOOKUP(DATE(IF($C$2+7&lt;=3, $C$1+1, $C$1), $C$2+7, $A277),祝日マスタ!$A:$B,2,FALSE),""))</f>
        <v/>
      </c>
      <c r="D277" s="62"/>
      <c r="E277" s="42"/>
      <c r="F277" s="42"/>
      <c r="G277" s="42"/>
      <c r="H277" s="42"/>
      <c r="I277" s="20"/>
      <c r="J277" s="13"/>
      <c r="K277" s="13"/>
      <c r="L277" s="13"/>
      <c r="M277" s="13"/>
      <c r="N277" s="13"/>
      <c r="O277" s="13"/>
      <c r="P277" s="13"/>
      <c r="Q277" s="13"/>
    </row>
    <row r="278" spans="1:17" ht="30" customHeight="1" outlineLevel="1">
      <c r="A278" s="16">
        <f t="shared" si="7"/>
        <v>20</v>
      </c>
      <c r="B278" s="21" t="str">
        <f>IF($A278="","",IF(COUNTIF(祝日マスタ!$A:$A, DATE(IF($C$2+7&lt;=3, $C$1+1, $C$1), $C$2+7, $A278)),"祝",TEXT(DATE(IF($C$2+7&lt;=3, $C$1+1, $C$1), $C$2+7, $A278), "aaa")))</f>
        <v>金</v>
      </c>
      <c r="C278" s="61" t="str">
        <f>IF($A278="","",IFERROR(VLOOKUP(DATE(IF($C$2+7&lt;=3, $C$1+1, $C$1), $C$2+7, $A278),祝日マスタ!$A:$B,2,FALSE),""))</f>
        <v/>
      </c>
      <c r="D278" s="62"/>
      <c r="E278" s="44"/>
      <c r="F278" s="44"/>
      <c r="G278" s="44"/>
      <c r="H278" s="44"/>
      <c r="I278" s="20"/>
      <c r="J278" s="13"/>
      <c r="K278" s="13"/>
      <c r="L278" s="13"/>
      <c r="M278" s="13"/>
      <c r="N278" s="13"/>
      <c r="O278" s="13"/>
      <c r="P278" s="13"/>
      <c r="Q278" s="13"/>
    </row>
    <row r="279" spans="1:17" ht="30" customHeight="1" outlineLevel="1">
      <c r="A279" s="16">
        <f t="shared" si="7"/>
        <v>21</v>
      </c>
      <c r="B279" s="21" t="str">
        <f>IF($A279="","",IF(COUNTIF(祝日マスタ!$A:$A, DATE(IF($C$2+7&lt;=3, $C$1+1, $C$1), $C$2+7, $A279)),"祝",TEXT(DATE(IF($C$2+7&lt;=3, $C$1+1, $C$1), $C$2+7, $A279), "aaa")))</f>
        <v>土</v>
      </c>
      <c r="C279" s="61" t="str">
        <f>IF($A279="","",IFERROR(VLOOKUP(DATE(IF($C$2+7&lt;=3, $C$1+1, $C$1), $C$2+7, $A279),祝日マスタ!$A:$B,2,FALSE),""))</f>
        <v/>
      </c>
      <c r="D279" s="62"/>
      <c r="E279" s="44"/>
      <c r="F279" s="44"/>
      <c r="G279" s="44"/>
      <c r="H279" s="44"/>
      <c r="I279" s="20"/>
      <c r="J279" s="13"/>
      <c r="K279" s="13"/>
      <c r="L279" s="13"/>
      <c r="M279" s="13"/>
      <c r="N279" s="13"/>
      <c r="O279" s="13"/>
      <c r="P279" s="13"/>
      <c r="Q279" s="13"/>
    </row>
    <row r="280" spans="1:17" ht="30" customHeight="1" outlineLevel="1">
      <c r="A280" s="16">
        <f t="shared" si="7"/>
        <v>22</v>
      </c>
      <c r="B280" s="21" t="str">
        <f>IF($A280="","",IF(COUNTIF(祝日マスタ!$A:$A, DATE(IF($C$2+7&lt;=3, $C$1+1, $C$1), $C$2+7, $A280)),"祝",TEXT(DATE(IF($C$2+7&lt;=3, $C$1+1, $C$1), $C$2+7, $A280), "aaa")))</f>
        <v>日</v>
      </c>
      <c r="C280" s="61" t="str">
        <f>IF($A280="","",IFERROR(VLOOKUP(DATE(IF($C$2+7&lt;=3, $C$1+1, $C$1), $C$2+7, $A280),祝日マスタ!$A:$B,2,FALSE),""))</f>
        <v/>
      </c>
      <c r="D280" s="62"/>
      <c r="E280" s="44"/>
      <c r="F280" s="44"/>
      <c r="G280" s="44"/>
      <c r="H280" s="44"/>
      <c r="I280" s="20"/>
      <c r="J280" s="13"/>
      <c r="K280" s="13"/>
      <c r="L280" s="13"/>
      <c r="M280" s="13"/>
      <c r="N280" s="13"/>
      <c r="O280" s="13"/>
      <c r="P280" s="13"/>
      <c r="Q280" s="13"/>
    </row>
    <row r="281" spans="1:17" ht="30" customHeight="1" outlineLevel="1">
      <c r="A281" s="16">
        <f t="shared" si="7"/>
        <v>23</v>
      </c>
      <c r="B281" s="21" t="str">
        <f>IF($A281="","",IF(COUNTIF(祝日マスタ!$A:$A, DATE(IF($C$2+7&lt;=3, $C$1+1, $C$1), $C$2+7, $A281)),"祝",TEXT(DATE(IF($C$2+7&lt;=3, $C$1+1, $C$1), $C$2+7, $A281), "aaa")))</f>
        <v>祝</v>
      </c>
      <c r="C281" s="61" t="str">
        <f>IF($A281="","",IFERROR(VLOOKUP(DATE(IF($C$2+7&lt;=3, $C$1+1, $C$1), $C$2+7, $A281),祝日マスタ!$A:$B,2,FALSE),""))</f>
        <v>勤労感謝の日</v>
      </c>
      <c r="D281" s="62"/>
      <c r="E281" s="44"/>
      <c r="F281" s="44"/>
      <c r="G281" s="44"/>
      <c r="H281" s="44"/>
      <c r="I281" s="20"/>
      <c r="J281" s="13"/>
      <c r="K281" s="13"/>
      <c r="L281" s="13"/>
      <c r="M281" s="13"/>
      <c r="N281" s="13"/>
      <c r="O281" s="13"/>
      <c r="P281" s="13"/>
      <c r="Q281" s="13"/>
    </row>
    <row r="282" spans="1:17" ht="30" customHeight="1" outlineLevel="1">
      <c r="A282" s="16">
        <f t="shared" si="7"/>
        <v>24</v>
      </c>
      <c r="B282" s="21" t="str">
        <f>IF($A282="","",IF(COUNTIF(祝日マスタ!$A:$A, DATE(IF($C$2+7&lt;=3, $C$1+1, $C$1), $C$2+7, $A282)),"祝",TEXT(DATE(IF($C$2+7&lt;=3, $C$1+1, $C$1), $C$2+7, $A282), "aaa")))</f>
        <v>火</v>
      </c>
      <c r="C282" s="61" t="str">
        <f>IF($A282="","",IFERROR(VLOOKUP(DATE(IF($C$2+7&lt;=3, $C$1+1, $C$1), $C$2+7, $A282),祝日マスタ!$A:$B,2,FALSE),""))</f>
        <v/>
      </c>
      <c r="D282" s="62"/>
      <c r="E282" s="44"/>
      <c r="F282" s="44"/>
      <c r="G282" s="44"/>
      <c r="H282" s="44"/>
      <c r="I282" s="20"/>
      <c r="J282" s="13"/>
      <c r="K282" s="13"/>
      <c r="L282" s="13"/>
      <c r="M282" s="13"/>
      <c r="N282" s="13"/>
      <c r="O282" s="13"/>
      <c r="P282" s="13"/>
      <c r="Q282" s="13"/>
    </row>
    <row r="283" spans="1:17" ht="30" customHeight="1" outlineLevel="1">
      <c r="A283" s="16">
        <f t="shared" si="7"/>
        <v>25</v>
      </c>
      <c r="B283" s="21" t="str">
        <f>IF($A283="","",IF(COUNTIF(祝日マスタ!$A:$A, DATE(IF($C$2+7&lt;=3, $C$1+1, $C$1), $C$2+7, $A283)),"祝",TEXT(DATE(IF($C$2+7&lt;=3, $C$1+1, $C$1), $C$2+7, $A283), "aaa")))</f>
        <v>水</v>
      </c>
      <c r="C283" s="61" t="str">
        <f>IF($A283="","",IFERROR(VLOOKUP(DATE(IF($C$2+7&lt;=3, $C$1+1, $C$1), $C$2+7, $A283),祝日マスタ!$A:$B,2,FALSE),""))</f>
        <v/>
      </c>
      <c r="D283" s="62"/>
      <c r="E283" s="43"/>
      <c r="F283" s="43"/>
      <c r="G283" s="43"/>
      <c r="H283" s="43"/>
      <c r="I283" s="20"/>
      <c r="J283" s="13"/>
      <c r="K283" s="13"/>
      <c r="L283" s="13"/>
      <c r="M283" s="13"/>
      <c r="N283" s="13"/>
      <c r="O283" s="13"/>
      <c r="P283" s="13"/>
      <c r="Q283" s="13"/>
    </row>
    <row r="284" spans="1:17" ht="30" customHeight="1" outlineLevel="1">
      <c r="A284" s="16">
        <f t="shared" si="7"/>
        <v>26</v>
      </c>
      <c r="B284" s="21" t="str">
        <f>IF($A284="","",IF(COUNTIF(祝日マスタ!$A:$A, DATE(IF($C$2+7&lt;=3, $C$1+1, $C$1), $C$2+7, $A284)),"祝",TEXT(DATE(IF($C$2+7&lt;=3, $C$1+1, $C$1), $C$2+7, $A284), "aaa")))</f>
        <v>木</v>
      </c>
      <c r="C284" s="61" t="str">
        <f>IF($A284="","",IFERROR(VLOOKUP(DATE(IF($C$2+7&lt;=3, $C$1+1, $C$1), $C$2+7, $A284),祝日マスタ!$A:$B,2,FALSE),""))</f>
        <v/>
      </c>
      <c r="D284" s="62"/>
      <c r="E284" s="42"/>
      <c r="F284" s="42"/>
      <c r="G284" s="42"/>
      <c r="H284" s="42"/>
      <c r="I284" s="20"/>
      <c r="J284" s="13"/>
      <c r="K284" s="13"/>
      <c r="L284" s="13"/>
      <c r="M284" s="13"/>
      <c r="N284" s="13"/>
      <c r="O284" s="13"/>
      <c r="P284" s="13"/>
      <c r="Q284" s="13"/>
    </row>
    <row r="285" spans="1:17" ht="30" customHeight="1" outlineLevel="1">
      <c r="A285" s="16">
        <f t="shared" si="7"/>
        <v>27</v>
      </c>
      <c r="B285" s="21" t="str">
        <f>IF($A285="","",IF(COUNTIF(祝日マスタ!$A:$A, DATE(IF($C$2+7&lt;=3, $C$1+1, $C$1), $C$2+7, $A285)),"祝",TEXT(DATE(IF($C$2+7&lt;=3, $C$1+1, $C$1), $C$2+7, $A285), "aaa")))</f>
        <v>金</v>
      </c>
      <c r="C285" s="61" t="str">
        <f>IF($A285="","",IFERROR(VLOOKUP(DATE(IF($C$2+7&lt;=3, $C$1+1, $C$1), $C$2+7, $A285),祝日マスタ!$A:$B,2,FALSE),""))</f>
        <v/>
      </c>
      <c r="D285" s="62"/>
      <c r="E285" s="43"/>
      <c r="F285" s="43"/>
      <c r="G285" s="43"/>
      <c r="H285" s="43"/>
      <c r="I285" s="20"/>
      <c r="J285" s="13"/>
      <c r="K285" s="13"/>
      <c r="L285" s="13"/>
      <c r="M285" s="13"/>
      <c r="N285" s="13"/>
      <c r="O285" s="13"/>
      <c r="P285" s="13"/>
      <c r="Q285" s="13"/>
    </row>
    <row r="286" spans="1:17" ht="30" customHeight="1" outlineLevel="1">
      <c r="A286" s="16">
        <f t="shared" si="7"/>
        <v>28</v>
      </c>
      <c r="B286" s="21" t="str">
        <f>IF($A286="","",IF(COUNTIF(祝日マスタ!$A:$A, DATE(IF($C$2+7&lt;=3, $C$1+1, $C$1), $C$2+7, $A286)),"祝",TEXT(DATE(IF($C$2+7&lt;=3, $C$1+1, $C$1), $C$2+7, $A286), "aaa")))</f>
        <v>土</v>
      </c>
      <c r="C286" s="61" t="str">
        <f>IF($A286="","",IFERROR(VLOOKUP(DATE(IF($C$2+7&lt;=3, $C$1+1, $C$1), $C$2+7, $A286),祝日マスタ!$A:$B,2,FALSE),""))</f>
        <v/>
      </c>
      <c r="D286" s="62"/>
      <c r="E286" s="42"/>
      <c r="F286" s="42"/>
      <c r="G286" s="42"/>
      <c r="H286" s="42"/>
      <c r="I286" s="20"/>
      <c r="J286" s="13"/>
      <c r="K286" s="13"/>
      <c r="L286" s="13"/>
      <c r="M286" s="13"/>
      <c r="N286" s="13"/>
      <c r="O286" s="13"/>
      <c r="P286" s="13"/>
      <c r="Q286" s="13"/>
    </row>
    <row r="287" spans="1:17" ht="30" customHeight="1" outlineLevel="1">
      <c r="A287" s="16">
        <f t="shared" si="7"/>
        <v>29</v>
      </c>
      <c r="B287" s="21" t="str">
        <f>IF($A287="","",IF(COUNTIF(祝日マスタ!$A:$A, DATE(IF($C$2+7&lt;=3, $C$1+1, $C$1), $C$2+7, $A287)),"祝",TEXT(DATE(IF($C$2+7&lt;=3, $C$1+1, $C$1), $C$2+7, $A287), "aaa")))</f>
        <v>日</v>
      </c>
      <c r="C287" s="61" t="str">
        <f>IF($A287="","",IFERROR(VLOOKUP(DATE(IF($C$2+7&lt;=3, $C$1+1, $C$1), $C$2+7, $A287),祝日マスタ!$A:$B,2,FALSE),""))</f>
        <v/>
      </c>
      <c r="D287" s="62"/>
      <c r="E287" s="46"/>
      <c r="F287" s="46"/>
      <c r="G287" s="46"/>
      <c r="H287" s="46"/>
      <c r="I287" s="20"/>
      <c r="J287" s="13"/>
      <c r="K287" s="13"/>
      <c r="L287" s="13"/>
      <c r="M287" s="13"/>
      <c r="N287" s="13"/>
      <c r="O287" s="13"/>
      <c r="P287" s="13"/>
      <c r="Q287" s="13"/>
    </row>
    <row r="288" spans="1:17" ht="30" customHeight="1" outlineLevel="1">
      <c r="A288" s="16">
        <f t="shared" si="7"/>
        <v>30</v>
      </c>
      <c r="B288" s="21" t="str">
        <f>IF($A288="","",IF(COUNTIF(祝日マスタ!$A:$A, DATE(IF($C$2+7&lt;=3, $C$1+1, $C$1), $C$2+7, $A288)),"祝",TEXT(DATE(IF($C$2+7&lt;=3, $C$1+1, $C$1), $C$2+7, $A288), "aaa")))</f>
        <v>月</v>
      </c>
      <c r="C288" s="61" t="str">
        <f>IF($A288="","",IFERROR(VLOOKUP(DATE(IF($C$2+7&lt;=3, $C$1+1, $C$1), $C$2+7, $A288),祝日マスタ!$A:$B,2,FALSE),""))</f>
        <v/>
      </c>
      <c r="D288" s="62"/>
      <c r="E288" s="42"/>
      <c r="F288" s="42"/>
      <c r="G288" s="42"/>
      <c r="H288" s="42"/>
      <c r="I288" s="20"/>
      <c r="J288" s="13"/>
      <c r="K288" s="13"/>
      <c r="L288" s="13"/>
      <c r="M288" s="13"/>
      <c r="N288" s="13"/>
      <c r="O288" s="13"/>
      <c r="P288" s="13"/>
      <c r="Q288" s="13"/>
    </row>
    <row r="289" spans="1:17" ht="30" customHeight="1" outlineLevel="1">
      <c r="A289" s="16" t="str">
        <f t="shared" si="7"/>
        <v/>
      </c>
      <c r="B289" s="21" t="str">
        <f>IF($A289="","",IF(COUNTIF(祝日マスタ!$A:$A, DATE(IF($C$2+7&lt;=3, $C$1+1, $C$1), $C$2+7, $A289)),"祝",TEXT(DATE(IF($C$2+7&lt;=3, $C$1+1, $C$1), $C$2+7, $A289), "aaa")))</f>
        <v/>
      </c>
      <c r="C289" s="61" t="str">
        <f>IF($A289="","",IFERROR(VLOOKUP(DATE(IF($C$2+7&lt;=3, $C$1+1, $C$1), $C$2+7, $A289),祝日マスタ!$A:$B,2,FALSE),""))</f>
        <v/>
      </c>
      <c r="D289" s="62"/>
      <c r="E289" s="42"/>
      <c r="F289" s="42"/>
      <c r="G289" s="42"/>
      <c r="H289" s="42"/>
      <c r="I289" s="20"/>
      <c r="J289" s="13"/>
      <c r="K289" s="13"/>
      <c r="L289" s="13"/>
      <c r="M289" s="13"/>
      <c r="N289" s="13"/>
      <c r="O289" s="13"/>
      <c r="P289" s="13"/>
      <c r="Q289" s="13"/>
    </row>
    <row r="290" spans="1:17" ht="30" customHeight="1" outlineLevel="1">
      <c r="A290" s="63" t="s">
        <v>32</v>
      </c>
      <c r="B290" s="63"/>
      <c r="C290" s="64"/>
      <c r="D290" s="65"/>
      <c r="E290" s="65"/>
      <c r="F290" s="66"/>
      <c r="G290" s="66"/>
      <c r="H290" s="66"/>
      <c r="I290" s="66"/>
      <c r="J290" s="13"/>
      <c r="K290" s="13"/>
      <c r="L290" s="13"/>
      <c r="M290" s="13"/>
      <c r="N290" s="13"/>
      <c r="O290" s="13"/>
      <c r="P290" s="13"/>
      <c r="Q290" s="13"/>
    </row>
    <row r="291" spans="1:17" ht="20.2" customHeight="1">
      <c r="A291" s="13"/>
      <c r="B291" s="13"/>
      <c r="C291" s="13"/>
      <c r="D291" s="13"/>
      <c r="E291" s="51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</row>
    <row r="292" spans="1:17" ht="28.35" customHeight="1">
      <c r="A292" s="9" t="str">
        <f>"令和"&amp;$C$1-2018&amp;"年度年間予定表("&amp;A294&amp;")"</f>
        <v>令和8年度年間予定表(12月)</v>
      </c>
      <c r="B292" s="39"/>
      <c r="C292" s="39"/>
      <c r="D292" s="39"/>
      <c r="E292" s="47"/>
      <c r="F292" s="39"/>
      <c r="G292" s="39"/>
      <c r="H292" s="39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12.5" customHeight="1">
      <c r="A293" s="48"/>
      <c r="B293" s="49"/>
      <c r="C293" s="49"/>
      <c r="D293" s="14"/>
      <c r="E293" s="50"/>
      <c r="F293" s="49"/>
      <c r="G293" s="49"/>
      <c r="H293" s="49"/>
      <c r="I293" s="49"/>
      <c r="J293" s="13"/>
      <c r="K293" s="13"/>
      <c r="L293" s="13"/>
      <c r="M293" s="13"/>
      <c r="N293" s="13"/>
      <c r="O293" s="13"/>
      <c r="P293" s="13"/>
      <c r="Q293" s="13"/>
    </row>
    <row r="294" spans="1:17" ht="30" customHeight="1">
      <c r="A294" s="67" t="str">
        <f>IF($C$2 + 8 &gt; 12, $C$2 + 8 - 12, $C$2 + 8) &amp; "月"</f>
        <v>12月</v>
      </c>
      <c r="B294" s="68"/>
      <c r="C294" s="69"/>
      <c r="D294" s="70"/>
      <c r="E294" s="70"/>
      <c r="F294" s="71"/>
      <c r="G294" s="71"/>
      <c r="H294" s="72"/>
      <c r="I294" s="73"/>
      <c r="J294" s="13"/>
      <c r="K294" s="13"/>
      <c r="L294" s="13"/>
      <c r="M294" s="13"/>
      <c r="N294" s="13"/>
      <c r="O294" s="13"/>
      <c r="P294" s="13"/>
      <c r="Q294" s="13"/>
    </row>
    <row r="295" spans="1:17" ht="30" customHeight="1" outlineLevel="1">
      <c r="A295" s="41">
        <v>1</v>
      </c>
      <c r="B295" s="21" t="str">
        <f>IF($A295="","",IF(COUNTIF(祝日マスタ!$A:$A, DATE(IF($C$2+8&lt;=3, $C$1+1, $C$1), $C$2+8, $A295)),"祝",TEXT(DATE(IF($C$2+8&lt;=3, $C$1+1, $C$1), $C$2+8, $A295), "aaa")))</f>
        <v>火</v>
      </c>
      <c r="C295" s="61" t="str">
        <f>IF($A295="","",IFERROR(VLOOKUP(DATE(IF($C$2+8&lt;=3, $C$1+1, $C$1), $C$2+8, $A295),祝日マスタ!$A:$B,2,FALSE),""))</f>
        <v/>
      </c>
      <c r="D295" s="62"/>
      <c r="E295" s="42"/>
      <c r="F295" s="42"/>
      <c r="G295" s="42"/>
      <c r="H295" s="42"/>
      <c r="I295" s="20"/>
      <c r="J295" s="13"/>
      <c r="K295" s="13"/>
      <c r="L295" s="13"/>
      <c r="M295" s="13"/>
      <c r="N295" s="13"/>
      <c r="O295" s="13"/>
      <c r="P295" s="13"/>
      <c r="Q295" s="13"/>
    </row>
    <row r="296" spans="1:17" ht="30" customHeight="1" outlineLevel="1">
      <c r="A296" s="16">
        <f>IF(OR(A295="", A295=DAY(EOMONTH(DATE(IF($C$2+8&lt;=3, $C$1+1, $C$1), $C$2+8, 1), 0))),"",A295+1)</f>
        <v>2</v>
      </c>
      <c r="B296" s="21" t="str">
        <f>IF($A296="","",IF(COUNTIF(祝日マスタ!$A:$A, DATE(IF($C$2+8&lt;=3, $C$1+1, $C$1), $C$2+8, $A296)),"祝",TEXT(DATE(IF($C$2+8&lt;=3, $C$1+1, $C$1), $C$2+8, $A296), "aaa")))</f>
        <v>水</v>
      </c>
      <c r="C296" s="61" t="str">
        <f>IF($A296="","",IFERROR(VLOOKUP(DATE(IF($C$2+8&lt;=3, $C$1+1, $C$1), $C$2+8, $A296),祝日マスタ!$A:$B,2,FALSE),""))</f>
        <v/>
      </c>
      <c r="D296" s="62"/>
      <c r="E296" s="42"/>
      <c r="F296" s="42"/>
      <c r="G296" s="42"/>
      <c r="H296" s="42"/>
      <c r="I296" s="20"/>
      <c r="J296" s="13"/>
      <c r="K296" s="13"/>
      <c r="L296" s="13"/>
      <c r="M296" s="13"/>
      <c r="N296" s="13"/>
      <c r="O296" s="13"/>
      <c r="P296" s="13"/>
      <c r="Q296" s="13"/>
    </row>
    <row r="297" spans="1:17" ht="30" customHeight="1" outlineLevel="1">
      <c r="A297" s="16">
        <f t="shared" ref="A297:A325" si="8">IF(OR(A296="", A296=DAY(EOMONTH(DATE(IF($C$2+8&lt;=3, $C$1+1, $C$1), $C$2+8, 1), 0))),"",A296+1)</f>
        <v>3</v>
      </c>
      <c r="B297" s="21" t="str">
        <f>IF($A297="","",IF(COUNTIF(祝日マスタ!$A:$A, DATE(IF($C$2+8&lt;=3, $C$1+1, $C$1), $C$2+8, $A297)),"祝",TEXT(DATE(IF($C$2+8&lt;=3, $C$1+1, $C$1), $C$2+8, $A297), "aaa")))</f>
        <v>木</v>
      </c>
      <c r="C297" s="61" t="str">
        <f>IF($A297="","",IFERROR(VLOOKUP(DATE(IF($C$2+8&lt;=3, $C$1+1, $C$1), $C$2+8, $A297),祝日マスタ!$A:$B,2,FALSE),""))</f>
        <v/>
      </c>
      <c r="D297" s="62"/>
      <c r="E297" s="42"/>
      <c r="F297" s="42"/>
      <c r="G297" s="42"/>
      <c r="H297" s="42"/>
      <c r="I297" s="20"/>
      <c r="J297" s="13"/>
      <c r="K297" s="13"/>
      <c r="L297" s="13"/>
      <c r="M297" s="13"/>
      <c r="N297" s="13"/>
      <c r="O297" s="13"/>
      <c r="P297" s="13"/>
      <c r="Q297" s="13"/>
    </row>
    <row r="298" spans="1:17" ht="30" customHeight="1" outlineLevel="1">
      <c r="A298" s="16">
        <f t="shared" si="8"/>
        <v>4</v>
      </c>
      <c r="B298" s="21" t="str">
        <f>IF($A298="","",IF(COUNTIF(祝日マスタ!$A:$A, DATE(IF($C$2+8&lt;=3, $C$1+1, $C$1), $C$2+8, $A298)),"祝",TEXT(DATE(IF($C$2+8&lt;=3, $C$1+1, $C$1), $C$2+8, $A298), "aaa")))</f>
        <v>金</v>
      </c>
      <c r="C298" s="61" t="str">
        <f>IF($A298="","",IFERROR(VLOOKUP(DATE(IF($C$2+8&lt;=3, $C$1+1, $C$1), $C$2+8, $A298),祝日マスタ!$A:$B,2,FALSE),""))</f>
        <v/>
      </c>
      <c r="D298" s="62"/>
      <c r="E298" s="42"/>
      <c r="F298" s="42"/>
      <c r="G298" s="42"/>
      <c r="H298" s="42"/>
      <c r="I298" s="20"/>
      <c r="J298" s="13"/>
      <c r="K298" s="13"/>
      <c r="L298" s="13"/>
      <c r="M298" s="13"/>
      <c r="N298" s="13"/>
      <c r="O298" s="13"/>
      <c r="P298" s="13"/>
      <c r="Q298" s="13"/>
    </row>
    <row r="299" spans="1:17" ht="30" customHeight="1" outlineLevel="1">
      <c r="A299" s="16">
        <f t="shared" si="8"/>
        <v>5</v>
      </c>
      <c r="B299" s="21" t="str">
        <f>IF($A299="","",IF(COUNTIF(祝日マスタ!$A:$A, DATE(IF($C$2+8&lt;=3, $C$1+1, $C$1), $C$2+8, $A299)),"祝",TEXT(DATE(IF($C$2+8&lt;=3, $C$1+1, $C$1), $C$2+8, $A299), "aaa")))</f>
        <v>土</v>
      </c>
      <c r="C299" s="61" t="str">
        <f>IF($A299="","",IFERROR(VLOOKUP(DATE(IF($C$2+8&lt;=3, $C$1+1, $C$1), $C$2+8, $A299),祝日マスタ!$A:$B,2,FALSE),""))</f>
        <v/>
      </c>
      <c r="D299" s="62"/>
      <c r="E299" s="42"/>
      <c r="F299" s="42"/>
      <c r="G299" s="42"/>
      <c r="H299" s="42"/>
      <c r="I299" s="20"/>
      <c r="J299" s="13"/>
      <c r="K299" s="13"/>
      <c r="L299" s="13"/>
      <c r="M299" s="13"/>
      <c r="N299" s="13"/>
      <c r="O299" s="13"/>
      <c r="P299" s="13"/>
      <c r="Q299" s="13"/>
    </row>
    <row r="300" spans="1:17" ht="30" customHeight="1" outlineLevel="1">
      <c r="A300" s="16">
        <f t="shared" si="8"/>
        <v>6</v>
      </c>
      <c r="B300" s="21" t="str">
        <f>IF($A300="","",IF(COUNTIF(祝日マスタ!$A:$A, DATE(IF($C$2+8&lt;=3, $C$1+1, $C$1), $C$2+8, $A300)),"祝",TEXT(DATE(IF($C$2+8&lt;=3, $C$1+1, $C$1), $C$2+8, $A300), "aaa")))</f>
        <v>日</v>
      </c>
      <c r="C300" s="61" t="str">
        <f>IF($A300="","",IFERROR(VLOOKUP(DATE(IF($C$2+8&lt;=3, $C$1+1, $C$1), $C$2+8, $A300),祝日マスタ!$A:$B,2,FALSE),""))</f>
        <v/>
      </c>
      <c r="D300" s="62"/>
      <c r="E300" s="43"/>
      <c r="F300" s="43"/>
      <c r="G300" s="43"/>
      <c r="H300" s="43"/>
      <c r="I300" s="20"/>
      <c r="J300" s="13"/>
      <c r="K300" s="13"/>
      <c r="L300" s="13"/>
      <c r="M300" s="13"/>
      <c r="N300" s="13"/>
      <c r="O300" s="13"/>
      <c r="P300" s="13"/>
      <c r="Q300" s="13"/>
    </row>
    <row r="301" spans="1:17" ht="30" customHeight="1" outlineLevel="1">
      <c r="A301" s="16">
        <f t="shared" si="8"/>
        <v>7</v>
      </c>
      <c r="B301" s="21" t="str">
        <f>IF($A301="","",IF(COUNTIF(祝日マスタ!$A:$A, DATE(IF($C$2+8&lt;=3, $C$1+1, $C$1), $C$2+8, $A301)),"祝",TEXT(DATE(IF($C$2+8&lt;=3, $C$1+1, $C$1), $C$2+8, $A301), "aaa")))</f>
        <v>月</v>
      </c>
      <c r="C301" s="61" t="str">
        <f>IF($A301="","",IFERROR(VLOOKUP(DATE(IF($C$2+8&lt;=3, $C$1+1, $C$1), $C$2+8, $A301),祝日マスタ!$A:$B,2,FALSE),""))</f>
        <v/>
      </c>
      <c r="D301" s="62"/>
      <c r="E301" s="42"/>
      <c r="F301" s="42"/>
      <c r="G301" s="42"/>
      <c r="H301" s="42"/>
      <c r="I301" s="20"/>
      <c r="J301" s="13"/>
      <c r="K301" s="13"/>
      <c r="L301" s="13"/>
      <c r="M301" s="13"/>
      <c r="N301" s="13"/>
      <c r="O301" s="13"/>
      <c r="P301" s="13"/>
      <c r="Q301" s="13"/>
    </row>
    <row r="302" spans="1:17" ht="36.75" customHeight="1" outlineLevel="1">
      <c r="A302" s="16">
        <f t="shared" si="8"/>
        <v>8</v>
      </c>
      <c r="B302" s="21" t="str">
        <f>IF($A302="","",IF(COUNTIF(祝日マスタ!$A:$A, DATE(IF($C$2+8&lt;=3, $C$1+1, $C$1), $C$2+8, $A302)),"祝",TEXT(DATE(IF($C$2+8&lt;=3, $C$1+1, $C$1), $C$2+8, $A302), "aaa")))</f>
        <v>火</v>
      </c>
      <c r="C302" s="61" t="str">
        <f>IF($A302="","",IFERROR(VLOOKUP(DATE(IF($C$2+8&lt;=3, $C$1+1, $C$1), $C$2+8, $A302),祝日マスタ!$A:$B,2,FALSE),""))</f>
        <v/>
      </c>
      <c r="D302" s="62"/>
      <c r="E302" s="44"/>
      <c r="F302" s="44"/>
      <c r="G302" s="44"/>
      <c r="H302" s="44"/>
      <c r="I302" s="20"/>
      <c r="J302" s="13"/>
      <c r="K302" s="13"/>
      <c r="L302" s="13"/>
      <c r="M302" s="13"/>
      <c r="N302" s="13"/>
      <c r="O302" s="13"/>
      <c r="P302" s="13"/>
      <c r="Q302" s="13"/>
    </row>
    <row r="303" spans="1:17" ht="30" customHeight="1" outlineLevel="1">
      <c r="A303" s="16">
        <f t="shared" si="8"/>
        <v>9</v>
      </c>
      <c r="B303" s="21" t="str">
        <f>IF($A303="","",IF(COUNTIF(祝日マスタ!$A:$A, DATE(IF($C$2+8&lt;=3, $C$1+1, $C$1), $C$2+8, $A303)),"祝",TEXT(DATE(IF($C$2+8&lt;=3, $C$1+1, $C$1), $C$2+8, $A303), "aaa")))</f>
        <v>水</v>
      </c>
      <c r="C303" s="61" t="str">
        <f>IF($A303="","",IFERROR(VLOOKUP(DATE(IF($C$2+8&lt;=3, $C$1+1, $C$1), $C$2+8, $A303),祝日マスタ!$A:$B,2,FALSE),""))</f>
        <v/>
      </c>
      <c r="D303" s="62"/>
      <c r="E303" s="45"/>
      <c r="F303" s="45"/>
      <c r="G303" s="45"/>
      <c r="H303" s="45"/>
      <c r="I303" s="20"/>
      <c r="J303" s="13"/>
      <c r="K303" s="13"/>
      <c r="L303" s="13"/>
      <c r="M303" s="13"/>
      <c r="N303" s="13"/>
      <c r="O303" s="13"/>
      <c r="P303" s="13"/>
      <c r="Q303" s="13"/>
    </row>
    <row r="304" spans="1:17" ht="30" customHeight="1" outlineLevel="1">
      <c r="A304" s="16">
        <f t="shared" si="8"/>
        <v>10</v>
      </c>
      <c r="B304" s="21" t="str">
        <f>IF($A304="","",IF(COUNTIF(祝日マスタ!$A:$A, DATE(IF($C$2+8&lt;=3, $C$1+1, $C$1), $C$2+8, $A304)),"祝",TEXT(DATE(IF($C$2+8&lt;=3, $C$1+1, $C$1), $C$2+8, $A304), "aaa")))</f>
        <v>木</v>
      </c>
      <c r="C304" s="61" t="str">
        <f>IF($A304="","",IFERROR(VLOOKUP(DATE(IF($C$2+8&lt;=3, $C$1+1, $C$1), $C$2+8, $A304),祝日マスタ!$A:$B,2,FALSE),""))</f>
        <v/>
      </c>
      <c r="D304" s="62"/>
      <c r="E304" s="42"/>
      <c r="F304" s="42"/>
      <c r="G304" s="42"/>
      <c r="H304" s="42"/>
      <c r="I304" s="20"/>
      <c r="J304" s="13"/>
      <c r="K304" s="13"/>
      <c r="L304" s="13"/>
      <c r="M304" s="13"/>
      <c r="N304" s="13"/>
      <c r="O304" s="13"/>
      <c r="P304" s="13"/>
      <c r="Q304" s="13"/>
    </row>
    <row r="305" spans="1:17" ht="30" customHeight="1" outlineLevel="1">
      <c r="A305" s="16">
        <f t="shared" si="8"/>
        <v>11</v>
      </c>
      <c r="B305" s="21" t="str">
        <f>IF($A305="","",IF(COUNTIF(祝日マスタ!$A:$A, DATE(IF($C$2+8&lt;=3, $C$1+1, $C$1), $C$2+8, $A305)),"祝",TEXT(DATE(IF($C$2+8&lt;=3, $C$1+1, $C$1), $C$2+8, $A305), "aaa")))</f>
        <v>金</v>
      </c>
      <c r="C305" s="61" t="str">
        <f>IF($A305="","",IFERROR(VLOOKUP(DATE(IF($C$2+8&lt;=3, $C$1+1, $C$1), $C$2+8, $A305),祝日マスタ!$A:$B,2,FALSE),""))</f>
        <v/>
      </c>
      <c r="D305" s="62"/>
      <c r="E305" s="42"/>
      <c r="F305" s="42"/>
      <c r="G305" s="42"/>
      <c r="H305" s="42"/>
      <c r="I305" s="20"/>
      <c r="J305" s="13"/>
      <c r="K305" s="13"/>
      <c r="L305" s="13"/>
      <c r="M305" s="13"/>
      <c r="N305" s="13"/>
      <c r="O305" s="13"/>
      <c r="P305" s="13"/>
      <c r="Q305" s="13"/>
    </row>
    <row r="306" spans="1:17" ht="30" customHeight="1" outlineLevel="1">
      <c r="A306" s="16">
        <f t="shared" si="8"/>
        <v>12</v>
      </c>
      <c r="B306" s="21" t="str">
        <f>IF($A306="","",IF(COUNTIF(祝日マスタ!$A:$A, DATE(IF($C$2+8&lt;=3, $C$1+1, $C$1), $C$2+8, $A306)),"祝",TEXT(DATE(IF($C$2+8&lt;=3, $C$1+1, $C$1), $C$2+8, $A306), "aaa")))</f>
        <v>土</v>
      </c>
      <c r="C306" s="61" t="str">
        <f>IF($A306="","",IFERROR(VLOOKUP(DATE(IF($C$2+8&lt;=3, $C$1+1, $C$1), $C$2+8, $A306),祝日マスタ!$A:$B,2,FALSE),""))</f>
        <v/>
      </c>
      <c r="D306" s="62"/>
      <c r="E306" s="42"/>
      <c r="F306" s="42"/>
      <c r="G306" s="42"/>
      <c r="H306" s="42"/>
      <c r="I306" s="20"/>
      <c r="J306" s="13"/>
      <c r="K306" s="13"/>
      <c r="L306" s="13"/>
      <c r="M306" s="13"/>
      <c r="N306" s="13"/>
      <c r="O306" s="13"/>
      <c r="P306" s="13"/>
      <c r="Q306" s="13"/>
    </row>
    <row r="307" spans="1:17" ht="30" customHeight="1" outlineLevel="1">
      <c r="A307" s="16">
        <f t="shared" si="8"/>
        <v>13</v>
      </c>
      <c r="B307" s="21" t="str">
        <f>IF($A307="","",IF(COUNTIF(祝日マスタ!$A:$A, DATE(IF($C$2+8&lt;=3, $C$1+1, $C$1), $C$2+8, $A307)),"祝",TEXT(DATE(IF($C$2+8&lt;=3, $C$1+1, $C$1), $C$2+8, $A307), "aaa")))</f>
        <v>日</v>
      </c>
      <c r="C307" s="61" t="str">
        <f>IF($A307="","",IFERROR(VLOOKUP(DATE(IF($C$2+8&lt;=3, $C$1+1, $C$1), $C$2+8, $A307),祝日マスタ!$A:$B,2,FALSE),""))</f>
        <v/>
      </c>
      <c r="D307" s="62"/>
      <c r="E307" s="42"/>
      <c r="F307" s="42"/>
      <c r="G307" s="42"/>
      <c r="H307" s="42"/>
      <c r="I307" s="20"/>
      <c r="J307" s="13"/>
      <c r="K307" s="13"/>
      <c r="L307" s="13"/>
      <c r="M307" s="13"/>
      <c r="N307" s="13"/>
      <c r="O307" s="13"/>
      <c r="P307" s="13"/>
      <c r="Q307" s="13"/>
    </row>
    <row r="308" spans="1:17" ht="30" customHeight="1" outlineLevel="1">
      <c r="A308" s="16">
        <f t="shared" si="8"/>
        <v>14</v>
      </c>
      <c r="B308" s="21" t="str">
        <f>IF($A308="","",IF(COUNTIF(祝日マスタ!$A:$A, DATE(IF($C$2+8&lt;=3, $C$1+1, $C$1), $C$2+8, $A308)),"祝",TEXT(DATE(IF($C$2+8&lt;=3, $C$1+1, $C$1), $C$2+8, $A308), "aaa")))</f>
        <v>月</v>
      </c>
      <c r="C308" s="61" t="str">
        <f>IF($A308="","",IFERROR(VLOOKUP(DATE(IF($C$2+8&lt;=3, $C$1+1, $C$1), $C$2+8, $A308),祝日マスタ!$A:$B,2,FALSE),""))</f>
        <v/>
      </c>
      <c r="D308" s="62"/>
      <c r="E308" s="43"/>
      <c r="F308" s="43"/>
      <c r="G308" s="43"/>
      <c r="H308" s="43"/>
      <c r="I308" s="20"/>
      <c r="J308" s="13"/>
      <c r="K308" s="13"/>
      <c r="L308" s="13"/>
      <c r="M308" s="13"/>
      <c r="N308" s="13"/>
      <c r="O308" s="13"/>
      <c r="P308" s="13"/>
      <c r="Q308" s="13"/>
    </row>
    <row r="309" spans="1:17" ht="30" customHeight="1" outlineLevel="1">
      <c r="A309" s="16">
        <f t="shared" si="8"/>
        <v>15</v>
      </c>
      <c r="B309" s="21" t="str">
        <f>IF($A309="","",IF(COUNTIF(祝日マスタ!$A:$A, DATE(IF($C$2+8&lt;=3, $C$1+1, $C$1), $C$2+8, $A309)),"祝",TEXT(DATE(IF($C$2+8&lt;=3, $C$1+1, $C$1), $C$2+8, $A309), "aaa")))</f>
        <v>火</v>
      </c>
      <c r="C309" s="61" t="str">
        <f>IF($A309="","",IFERROR(VLOOKUP(DATE(IF($C$2+8&lt;=3, $C$1+1, $C$1), $C$2+8, $A309),祝日マスタ!$A:$B,2,FALSE),""))</f>
        <v/>
      </c>
      <c r="D309" s="62"/>
      <c r="E309" s="42"/>
      <c r="F309" s="42"/>
      <c r="G309" s="42"/>
      <c r="H309" s="42"/>
      <c r="I309" s="20"/>
      <c r="J309" s="13"/>
      <c r="K309" s="13"/>
      <c r="L309" s="13"/>
      <c r="M309" s="13"/>
      <c r="N309" s="13"/>
      <c r="O309" s="13"/>
      <c r="P309" s="13"/>
      <c r="Q309" s="13"/>
    </row>
    <row r="310" spans="1:17" ht="30" customHeight="1" outlineLevel="1">
      <c r="A310" s="16">
        <f t="shared" si="8"/>
        <v>16</v>
      </c>
      <c r="B310" s="21" t="str">
        <f>IF($A310="","",IF(COUNTIF(祝日マスタ!$A:$A, DATE(IF($C$2+8&lt;=3, $C$1+1, $C$1), $C$2+8, $A310)),"祝",TEXT(DATE(IF($C$2+8&lt;=3, $C$1+1, $C$1), $C$2+8, $A310), "aaa")))</f>
        <v>水</v>
      </c>
      <c r="C310" s="61" t="str">
        <f>IF($A310="","",IFERROR(VLOOKUP(DATE(IF($C$2+8&lt;=3, $C$1+1, $C$1), $C$2+8, $A310),祝日マスタ!$A:$B,2,FALSE),""))</f>
        <v/>
      </c>
      <c r="D310" s="62"/>
      <c r="E310" s="42"/>
      <c r="F310" s="42"/>
      <c r="G310" s="42"/>
      <c r="H310" s="42"/>
      <c r="I310" s="20"/>
      <c r="J310" s="13"/>
      <c r="K310" s="13"/>
      <c r="L310" s="13"/>
      <c r="M310" s="13"/>
      <c r="N310" s="13"/>
      <c r="O310" s="13"/>
      <c r="P310" s="13"/>
      <c r="Q310" s="13"/>
    </row>
    <row r="311" spans="1:17" ht="30" customHeight="1" outlineLevel="1">
      <c r="A311" s="16">
        <f t="shared" si="8"/>
        <v>17</v>
      </c>
      <c r="B311" s="21" t="str">
        <f>IF($A311="","",IF(COUNTIF(祝日マスタ!$A:$A, DATE(IF($C$2+8&lt;=3, $C$1+1, $C$1), $C$2+8, $A311)),"祝",TEXT(DATE(IF($C$2+8&lt;=3, $C$1+1, $C$1), $C$2+8, $A311), "aaa")))</f>
        <v>木</v>
      </c>
      <c r="C311" s="61" t="str">
        <f>IF($A311="","",IFERROR(VLOOKUP(DATE(IF($C$2+8&lt;=3, $C$1+1, $C$1), $C$2+8, $A311),祝日マスタ!$A:$B,2,FALSE),""))</f>
        <v/>
      </c>
      <c r="D311" s="62"/>
      <c r="E311" s="42"/>
      <c r="F311" s="42"/>
      <c r="G311" s="42"/>
      <c r="H311" s="42"/>
      <c r="I311" s="20"/>
      <c r="J311" s="13"/>
      <c r="K311" s="13"/>
      <c r="L311" s="13"/>
      <c r="M311" s="13"/>
      <c r="N311" s="13"/>
      <c r="O311" s="13"/>
      <c r="P311" s="13"/>
      <c r="Q311" s="13"/>
    </row>
    <row r="312" spans="1:17" ht="30" customHeight="1" outlineLevel="1">
      <c r="A312" s="16">
        <f t="shared" si="8"/>
        <v>18</v>
      </c>
      <c r="B312" s="21" t="str">
        <f>IF($A312="","",IF(COUNTIF(祝日マスタ!$A:$A, DATE(IF($C$2+8&lt;=3, $C$1+1, $C$1), $C$2+8, $A312)),"祝",TEXT(DATE(IF($C$2+8&lt;=3, $C$1+1, $C$1), $C$2+8, $A312), "aaa")))</f>
        <v>金</v>
      </c>
      <c r="C312" s="61" t="str">
        <f>IF($A312="","",IFERROR(VLOOKUP(DATE(IF($C$2+8&lt;=3, $C$1+1, $C$1), $C$2+8, $A312),祝日マスタ!$A:$B,2,FALSE),""))</f>
        <v/>
      </c>
      <c r="D312" s="62"/>
      <c r="E312" s="42"/>
      <c r="F312" s="42"/>
      <c r="G312" s="42"/>
      <c r="H312" s="42"/>
      <c r="I312" s="20"/>
      <c r="J312" s="13"/>
      <c r="K312" s="13"/>
      <c r="L312" s="13"/>
      <c r="M312" s="13"/>
      <c r="N312" s="13"/>
      <c r="O312" s="13"/>
      <c r="P312" s="13"/>
      <c r="Q312" s="13"/>
    </row>
    <row r="313" spans="1:17" ht="30" customHeight="1" outlineLevel="1">
      <c r="A313" s="16">
        <f t="shared" si="8"/>
        <v>19</v>
      </c>
      <c r="B313" s="21" t="str">
        <f>IF($A313="","",IF(COUNTIF(祝日マスタ!$A:$A, DATE(IF($C$2+8&lt;=3, $C$1+1, $C$1), $C$2+8, $A313)),"祝",TEXT(DATE(IF($C$2+8&lt;=3, $C$1+1, $C$1), $C$2+8, $A313), "aaa")))</f>
        <v>土</v>
      </c>
      <c r="C313" s="61" t="str">
        <f>IF($A313="","",IFERROR(VLOOKUP(DATE(IF($C$2+8&lt;=3, $C$1+1, $C$1), $C$2+8, $A313),祝日マスタ!$A:$B,2,FALSE),""))</f>
        <v/>
      </c>
      <c r="D313" s="62"/>
      <c r="E313" s="42"/>
      <c r="F313" s="42"/>
      <c r="G313" s="42"/>
      <c r="H313" s="42"/>
      <c r="I313" s="20"/>
      <c r="J313" s="13"/>
      <c r="K313" s="13"/>
      <c r="L313" s="13"/>
      <c r="M313" s="13"/>
      <c r="N313" s="13"/>
      <c r="O313" s="13"/>
      <c r="P313" s="13"/>
      <c r="Q313" s="13"/>
    </row>
    <row r="314" spans="1:17" ht="30" customHeight="1" outlineLevel="1">
      <c r="A314" s="16">
        <f t="shared" si="8"/>
        <v>20</v>
      </c>
      <c r="B314" s="21" t="str">
        <f>IF($A314="","",IF(COUNTIF(祝日マスタ!$A:$A, DATE(IF($C$2+8&lt;=3, $C$1+1, $C$1), $C$2+8, $A314)),"祝",TEXT(DATE(IF($C$2+8&lt;=3, $C$1+1, $C$1), $C$2+8, $A314), "aaa")))</f>
        <v>日</v>
      </c>
      <c r="C314" s="61" t="str">
        <f>IF($A314="","",IFERROR(VLOOKUP(DATE(IF($C$2+8&lt;=3, $C$1+1, $C$1), $C$2+8, $A314),祝日マスタ!$A:$B,2,FALSE),""))</f>
        <v/>
      </c>
      <c r="D314" s="62"/>
      <c r="E314" s="44"/>
      <c r="F314" s="44"/>
      <c r="G314" s="44"/>
      <c r="H314" s="44"/>
      <c r="I314" s="20"/>
      <c r="J314" s="13"/>
      <c r="K314" s="13"/>
      <c r="L314" s="13"/>
      <c r="M314" s="13"/>
      <c r="N314" s="13"/>
      <c r="O314" s="13"/>
      <c r="P314" s="13"/>
      <c r="Q314" s="13"/>
    </row>
    <row r="315" spans="1:17" ht="30" customHeight="1" outlineLevel="1">
      <c r="A315" s="16">
        <f t="shared" si="8"/>
        <v>21</v>
      </c>
      <c r="B315" s="21" t="str">
        <f>IF($A315="","",IF(COUNTIF(祝日マスタ!$A:$A, DATE(IF($C$2+8&lt;=3, $C$1+1, $C$1), $C$2+8, $A315)),"祝",TEXT(DATE(IF($C$2+8&lt;=3, $C$1+1, $C$1), $C$2+8, $A315), "aaa")))</f>
        <v>月</v>
      </c>
      <c r="C315" s="61" t="str">
        <f>IF($A315="","",IFERROR(VLOOKUP(DATE(IF($C$2+8&lt;=3, $C$1+1, $C$1), $C$2+8, $A315),祝日マスタ!$A:$B,2,FALSE),""))</f>
        <v/>
      </c>
      <c r="D315" s="62"/>
      <c r="E315" s="44"/>
      <c r="F315" s="44"/>
      <c r="G315" s="44"/>
      <c r="H315" s="44"/>
      <c r="I315" s="20"/>
      <c r="J315" s="13"/>
      <c r="K315" s="13"/>
      <c r="L315" s="13"/>
      <c r="M315" s="13"/>
      <c r="N315" s="13"/>
      <c r="O315" s="13"/>
      <c r="P315" s="13"/>
      <c r="Q315" s="13"/>
    </row>
    <row r="316" spans="1:17" ht="30" customHeight="1" outlineLevel="1">
      <c r="A316" s="16">
        <f t="shared" si="8"/>
        <v>22</v>
      </c>
      <c r="B316" s="21" t="str">
        <f>IF($A316="","",IF(COUNTIF(祝日マスタ!$A:$A, DATE(IF($C$2+8&lt;=3, $C$1+1, $C$1), $C$2+8, $A316)),"祝",TEXT(DATE(IF($C$2+8&lt;=3, $C$1+1, $C$1), $C$2+8, $A316), "aaa")))</f>
        <v>火</v>
      </c>
      <c r="C316" s="61" t="str">
        <f>IF($A316="","",IFERROR(VLOOKUP(DATE(IF($C$2+8&lt;=3, $C$1+1, $C$1), $C$2+8, $A316),祝日マスタ!$A:$B,2,FALSE),""))</f>
        <v/>
      </c>
      <c r="D316" s="62"/>
      <c r="E316" s="44"/>
      <c r="F316" s="44"/>
      <c r="G316" s="44"/>
      <c r="H316" s="44"/>
      <c r="I316" s="20"/>
      <c r="J316" s="13"/>
      <c r="K316" s="13"/>
      <c r="L316" s="13"/>
      <c r="M316" s="13"/>
      <c r="N316" s="13"/>
      <c r="O316" s="13"/>
      <c r="P316" s="13"/>
      <c r="Q316" s="13"/>
    </row>
    <row r="317" spans="1:17" ht="30" customHeight="1" outlineLevel="1">
      <c r="A317" s="16">
        <f t="shared" si="8"/>
        <v>23</v>
      </c>
      <c r="B317" s="21" t="str">
        <f>IF($A317="","",IF(COUNTIF(祝日マスタ!$A:$A, DATE(IF($C$2+8&lt;=3, $C$1+1, $C$1), $C$2+8, $A317)),"祝",TEXT(DATE(IF($C$2+8&lt;=3, $C$1+1, $C$1), $C$2+8, $A317), "aaa")))</f>
        <v>水</v>
      </c>
      <c r="C317" s="61" t="str">
        <f>IF($A317="","",IFERROR(VLOOKUP(DATE(IF($C$2+8&lt;=3, $C$1+1, $C$1), $C$2+8, $A317),祝日マスタ!$A:$B,2,FALSE),""))</f>
        <v/>
      </c>
      <c r="D317" s="62"/>
      <c r="E317" s="44"/>
      <c r="F317" s="44"/>
      <c r="G317" s="44"/>
      <c r="H317" s="44"/>
      <c r="I317" s="20"/>
      <c r="J317" s="13"/>
      <c r="K317" s="13"/>
      <c r="L317" s="13"/>
      <c r="M317" s="13"/>
      <c r="N317" s="13"/>
      <c r="O317" s="13"/>
      <c r="P317" s="13"/>
      <c r="Q317" s="13"/>
    </row>
    <row r="318" spans="1:17" ht="30" customHeight="1" outlineLevel="1">
      <c r="A318" s="16">
        <f t="shared" si="8"/>
        <v>24</v>
      </c>
      <c r="B318" s="21" t="str">
        <f>IF($A318="","",IF(COUNTIF(祝日マスタ!$A:$A, DATE(IF($C$2+8&lt;=3, $C$1+1, $C$1), $C$2+8, $A318)),"祝",TEXT(DATE(IF($C$2+8&lt;=3, $C$1+1, $C$1), $C$2+8, $A318), "aaa")))</f>
        <v>木</v>
      </c>
      <c r="C318" s="61" t="str">
        <f>IF($A318="","",IFERROR(VLOOKUP(DATE(IF($C$2+8&lt;=3, $C$1+1, $C$1), $C$2+8, $A318),祝日マスタ!$A:$B,2,FALSE),""))</f>
        <v/>
      </c>
      <c r="D318" s="62"/>
      <c r="E318" s="44"/>
      <c r="F318" s="44"/>
      <c r="G318" s="44"/>
      <c r="H318" s="44"/>
      <c r="I318" s="20"/>
      <c r="J318" s="13"/>
      <c r="K318" s="13"/>
      <c r="L318" s="13"/>
      <c r="M318" s="13"/>
      <c r="N318" s="13"/>
      <c r="O318" s="13"/>
      <c r="P318" s="13"/>
      <c r="Q318" s="13"/>
    </row>
    <row r="319" spans="1:17" ht="30" customHeight="1" outlineLevel="1">
      <c r="A319" s="16">
        <f t="shared" si="8"/>
        <v>25</v>
      </c>
      <c r="B319" s="21" t="str">
        <f>IF($A319="","",IF(COUNTIF(祝日マスタ!$A:$A, DATE(IF($C$2+8&lt;=3, $C$1+1, $C$1), $C$2+8, $A319)),"祝",TEXT(DATE(IF($C$2+8&lt;=3, $C$1+1, $C$1), $C$2+8, $A319), "aaa")))</f>
        <v>金</v>
      </c>
      <c r="C319" s="61" t="str">
        <f>IF($A319="","",IFERROR(VLOOKUP(DATE(IF($C$2+8&lt;=3, $C$1+1, $C$1), $C$2+8, $A319),祝日マスタ!$A:$B,2,FALSE),""))</f>
        <v/>
      </c>
      <c r="D319" s="62"/>
      <c r="E319" s="43"/>
      <c r="F319" s="43"/>
      <c r="G319" s="43"/>
      <c r="H319" s="43"/>
      <c r="I319" s="20"/>
      <c r="J319" s="13"/>
      <c r="K319" s="13"/>
      <c r="L319" s="13"/>
      <c r="M319" s="13"/>
      <c r="N319" s="13"/>
      <c r="O319" s="13"/>
      <c r="P319" s="13"/>
      <c r="Q319" s="13"/>
    </row>
    <row r="320" spans="1:17" ht="30" customHeight="1" outlineLevel="1">
      <c r="A320" s="16">
        <f t="shared" si="8"/>
        <v>26</v>
      </c>
      <c r="B320" s="21" t="str">
        <f>IF($A320="","",IF(COUNTIF(祝日マスタ!$A:$A, DATE(IF($C$2+8&lt;=3, $C$1+1, $C$1), $C$2+8, $A320)),"祝",TEXT(DATE(IF($C$2+8&lt;=3, $C$1+1, $C$1), $C$2+8, $A320), "aaa")))</f>
        <v>土</v>
      </c>
      <c r="C320" s="61" t="str">
        <f>IF($A320="","",IFERROR(VLOOKUP(DATE(IF($C$2+8&lt;=3, $C$1+1, $C$1), $C$2+8, $A320),祝日マスタ!$A:$B,2,FALSE),""))</f>
        <v/>
      </c>
      <c r="D320" s="62"/>
      <c r="E320" s="42"/>
      <c r="F320" s="42"/>
      <c r="G320" s="42"/>
      <c r="H320" s="42"/>
      <c r="I320" s="20"/>
      <c r="J320" s="13"/>
      <c r="K320" s="13"/>
      <c r="L320" s="13"/>
      <c r="M320" s="13"/>
      <c r="N320" s="13"/>
      <c r="O320" s="13"/>
      <c r="P320" s="13"/>
      <c r="Q320" s="13"/>
    </row>
    <row r="321" spans="1:17" ht="30" customHeight="1" outlineLevel="1">
      <c r="A321" s="16">
        <f t="shared" si="8"/>
        <v>27</v>
      </c>
      <c r="B321" s="21" t="str">
        <f>IF($A321="","",IF(COUNTIF(祝日マスタ!$A:$A, DATE(IF($C$2+8&lt;=3, $C$1+1, $C$1), $C$2+8, $A321)),"祝",TEXT(DATE(IF($C$2+8&lt;=3, $C$1+1, $C$1), $C$2+8, $A321), "aaa")))</f>
        <v>日</v>
      </c>
      <c r="C321" s="61" t="str">
        <f>IF($A321="","",IFERROR(VLOOKUP(DATE(IF($C$2+8&lt;=3, $C$1+1, $C$1), $C$2+8, $A321),祝日マスタ!$A:$B,2,FALSE),""))</f>
        <v/>
      </c>
      <c r="D321" s="62"/>
      <c r="E321" s="43"/>
      <c r="F321" s="43"/>
      <c r="G321" s="43"/>
      <c r="H321" s="43"/>
      <c r="I321" s="20"/>
      <c r="J321" s="13"/>
      <c r="K321" s="13"/>
      <c r="L321" s="13"/>
      <c r="M321" s="13"/>
      <c r="N321" s="13"/>
      <c r="O321" s="13"/>
      <c r="P321" s="13"/>
      <c r="Q321" s="13"/>
    </row>
    <row r="322" spans="1:17" ht="30" customHeight="1" outlineLevel="1">
      <c r="A322" s="16">
        <f t="shared" si="8"/>
        <v>28</v>
      </c>
      <c r="B322" s="21" t="str">
        <f>IF($A322="","",IF(COUNTIF(祝日マスタ!$A:$A, DATE(IF($C$2+8&lt;=3, $C$1+1, $C$1), $C$2+8, $A322)),"祝",TEXT(DATE(IF($C$2+8&lt;=3, $C$1+1, $C$1), $C$2+8, $A322), "aaa")))</f>
        <v>月</v>
      </c>
      <c r="C322" s="61" t="str">
        <f>IF($A322="","",IFERROR(VLOOKUP(DATE(IF($C$2+8&lt;=3, $C$1+1, $C$1), $C$2+8, $A322),祝日マスタ!$A:$B,2,FALSE),""))</f>
        <v/>
      </c>
      <c r="D322" s="62"/>
      <c r="E322" s="42"/>
      <c r="F322" s="42"/>
      <c r="G322" s="42"/>
      <c r="H322" s="42"/>
      <c r="I322" s="20"/>
      <c r="J322" s="13"/>
      <c r="K322" s="13"/>
      <c r="L322" s="13"/>
      <c r="M322" s="13"/>
      <c r="N322" s="13"/>
      <c r="O322" s="13"/>
      <c r="P322" s="13"/>
      <c r="Q322" s="13"/>
    </row>
    <row r="323" spans="1:17" ht="30" customHeight="1" outlineLevel="1">
      <c r="A323" s="16">
        <f t="shared" si="8"/>
        <v>29</v>
      </c>
      <c r="B323" s="21" t="str">
        <f>IF($A323="","",IF(COUNTIF(祝日マスタ!$A:$A, DATE(IF($C$2+8&lt;=3, $C$1+1, $C$1), $C$2+8, $A323)),"祝",TEXT(DATE(IF($C$2+8&lt;=3, $C$1+1, $C$1), $C$2+8, $A323), "aaa")))</f>
        <v>火</v>
      </c>
      <c r="C323" s="61" t="str">
        <f>IF($A323="","",IFERROR(VLOOKUP(DATE(IF($C$2+8&lt;=3, $C$1+1, $C$1), $C$2+8, $A323),祝日マスタ!$A:$B,2,FALSE),""))</f>
        <v/>
      </c>
      <c r="D323" s="62"/>
      <c r="E323" s="46"/>
      <c r="F323" s="46"/>
      <c r="G323" s="46"/>
      <c r="H323" s="46"/>
      <c r="I323" s="20"/>
      <c r="J323" s="13"/>
      <c r="K323" s="13"/>
      <c r="L323" s="13"/>
      <c r="M323" s="13"/>
      <c r="N323" s="13"/>
      <c r="O323" s="13"/>
      <c r="P323" s="13"/>
      <c r="Q323" s="13"/>
    </row>
    <row r="324" spans="1:17" ht="30" customHeight="1" outlineLevel="1">
      <c r="A324" s="16">
        <f t="shared" si="8"/>
        <v>30</v>
      </c>
      <c r="B324" s="21" t="str">
        <f>IF($A324="","",IF(COUNTIF(祝日マスタ!$A:$A, DATE(IF($C$2+8&lt;=3, $C$1+1, $C$1), $C$2+8, $A324)),"祝",TEXT(DATE(IF($C$2+8&lt;=3, $C$1+1, $C$1), $C$2+8, $A324), "aaa")))</f>
        <v>水</v>
      </c>
      <c r="C324" s="61" t="str">
        <f>IF($A324="","",IFERROR(VLOOKUP(DATE(IF($C$2+8&lt;=3, $C$1+1, $C$1), $C$2+8, $A324),祝日マスタ!$A:$B,2,FALSE),""))</f>
        <v/>
      </c>
      <c r="D324" s="62"/>
      <c r="E324" s="42"/>
      <c r="F324" s="42"/>
      <c r="G324" s="42"/>
      <c r="H324" s="42"/>
      <c r="I324" s="20"/>
      <c r="J324" s="13"/>
      <c r="K324" s="13"/>
      <c r="L324" s="13"/>
      <c r="M324" s="13"/>
      <c r="N324" s="13"/>
      <c r="O324" s="13"/>
      <c r="P324" s="13"/>
      <c r="Q324" s="13"/>
    </row>
    <row r="325" spans="1:17" ht="30" customHeight="1" outlineLevel="1">
      <c r="A325" s="16">
        <f t="shared" si="8"/>
        <v>31</v>
      </c>
      <c r="B325" s="21" t="str">
        <f>IF($A325="","",IF(COUNTIF(祝日マスタ!$A:$A, DATE(IF($C$2+8&lt;=3, $C$1+1, $C$1), $C$2+8, $A325)),"祝",TEXT(DATE(IF($C$2+8&lt;=3, $C$1+1, $C$1), $C$2+8, $A325), "aaa")))</f>
        <v>祝</v>
      </c>
      <c r="C325" s="61" t="str">
        <f>IF($A325="","",IFERROR(VLOOKUP(DATE(IF($C$2+8&lt;=3, $C$1+1, $C$1), $C$2+8, $A325),祝日マスタ!$A:$B,2,FALSE),""))</f>
        <v>大晦日2026</v>
      </c>
      <c r="D325" s="62"/>
      <c r="E325" s="42"/>
      <c r="F325" s="42"/>
      <c r="G325" s="42"/>
      <c r="H325" s="42"/>
      <c r="I325" s="20"/>
      <c r="J325" s="13"/>
      <c r="K325" s="13"/>
      <c r="L325" s="13"/>
      <c r="M325" s="13"/>
      <c r="N325" s="13"/>
      <c r="O325" s="13"/>
      <c r="P325" s="13"/>
      <c r="Q325" s="13"/>
    </row>
    <row r="326" spans="1:17" ht="30" customHeight="1" outlineLevel="1">
      <c r="A326" s="63" t="s">
        <v>32</v>
      </c>
      <c r="B326" s="63"/>
      <c r="C326" s="64"/>
      <c r="D326" s="65"/>
      <c r="E326" s="65"/>
      <c r="F326" s="66"/>
      <c r="G326" s="66"/>
      <c r="H326" s="66"/>
      <c r="I326" s="66"/>
      <c r="J326" s="13"/>
      <c r="K326" s="13"/>
      <c r="L326" s="13"/>
      <c r="M326" s="13"/>
      <c r="N326" s="13"/>
      <c r="O326" s="13"/>
      <c r="P326" s="13"/>
      <c r="Q326" s="13"/>
    </row>
    <row r="327" spans="1:17" ht="24.95" customHeight="1">
      <c r="A327" s="13"/>
      <c r="B327" s="13"/>
      <c r="C327" s="13"/>
      <c r="D327" s="13"/>
      <c r="E327" s="51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28.35" customHeight="1">
      <c r="A328" s="9" t="str">
        <f>"令和"&amp;$C$1-2018&amp;"年度年間予定表("&amp;A330&amp;")"</f>
        <v>令和8年度年間予定表(1月)</v>
      </c>
      <c r="B328" s="39"/>
      <c r="C328" s="39"/>
      <c r="D328" s="39"/>
      <c r="E328" s="47"/>
      <c r="F328" s="39"/>
      <c r="G328" s="39"/>
      <c r="H328" s="39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12.5" customHeight="1">
      <c r="A329" s="48"/>
      <c r="B329" s="49"/>
      <c r="C329" s="49"/>
      <c r="D329" s="14"/>
      <c r="E329" s="50"/>
      <c r="F329" s="49"/>
      <c r="G329" s="49"/>
      <c r="H329" s="49"/>
      <c r="I329" s="49"/>
      <c r="J329" s="13"/>
      <c r="K329" s="13"/>
      <c r="L329" s="13"/>
      <c r="M329" s="13"/>
      <c r="N329" s="13"/>
      <c r="O329" s="13"/>
      <c r="P329" s="13"/>
      <c r="Q329" s="13"/>
    </row>
    <row r="330" spans="1:17" ht="30" customHeight="1">
      <c r="A330" s="67" t="str">
        <f>IF($C$2 + 9 &gt; 12, $C$2 + 9 - 12, $C$2 + 9) &amp; "月"</f>
        <v>1月</v>
      </c>
      <c r="B330" s="68"/>
      <c r="C330" s="69"/>
      <c r="D330" s="70"/>
      <c r="E330" s="70"/>
      <c r="F330" s="71"/>
      <c r="G330" s="71"/>
      <c r="H330" s="72"/>
      <c r="I330" s="73"/>
      <c r="J330" s="13"/>
      <c r="K330" s="13"/>
      <c r="L330" s="13"/>
      <c r="M330" s="13"/>
      <c r="N330" s="13"/>
      <c r="O330" s="13"/>
      <c r="P330" s="13"/>
      <c r="Q330" s="13"/>
    </row>
    <row r="331" spans="1:17" ht="30" customHeight="1" outlineLevel="1">
      <c r="A331" s="41">
        <v>1</v>
      </c>
      <c r="B331" s="21" t="str">
        <f>IF($A331="","",IF(COUNTIF(祝日マスタ!$A:$A, DATE(IF($C$2+9&lt;=3, $C$1+1, $C$1), $C$2+9, $A331)),"祝",TEXT(DATE(IF($C$2+9&lt;=3, $C$1+1, $C$1), $C$2+9, $A331), "aaa")))</f>
        <v>祝</v>
      </c>
      <c r="C331" s="61" t="str">
        <f>IF($A331="","",IFERROR(VLOOKUP(DATE(IF($C$2+9&lt;=3, $C$1+1, $C$1), $C$2+9, $A331),祝日マスタ!$A:$B,2,FALSE),""))</f>
        <v>元旦2027</v>
      </c>
      <c r="D331" s="62"/>
      <c r="E331" s="42"/>
      <c r="F331" s="42"/>
      <c r="G331" s="42"/>
      <c r="H331" s="42"/>
      <c r="I331" s="20"/>
      <c r="J331" s="13"/>
      <c r="K331" s="13"/>
      <c r="L331" s="13"/>
      <c r="M331" s="13"/>
      <c r="N331" s="13"/>
      <c r="O331" s="13"/>
      <c r="P331" s="13"/>
      <c r="Q331" s="13"/>
    </row>
    <row r="332" spans="1:17" ht="30" customHeight="1" outlineLevel="1">
      <c r="A332" s="16">
        <f>IF(OR(A331="", A331=DAY(EOMONTH(DATE(IF($C$2+9&lt;=3, $C$1+1, $C$1), $C$2+9, 1), 0))),"",A331+1)</f>
        <v>2</v>
      </c>
      <c r="B332" s="21" t="str">
        <f>IF($A332="","",IF(COUNTIF(祝日マスタ!$A:$A, DATE(IF($C$2+9&lt;=3, $C$1+1, $C$1), $C$2+9, $A332)),"祝",TEXT(DATE(IF($C$2+9&lt;=3, $C$1+1, $C$1), $C$2+9, $A332), "aaa")))</f>
        <v>土</v>
      </c>
      <c r="C332" s="61" t="str">
        <f>IF($A332="","",IFERROR(VLOOKUP(DATE(IF($C$2+9&lt;=3, $C$1+1, $C$1), $C$2+9, $A332),祝日マスタ!$A:$B,2,FALSE),""))</f>
        <v/>
      </c>
      <c r="D332" s="62"/>
      <c r="E332" s="42"/>
      <c r="F332" s="42"/>
      <c r="G332" s="42"/>
      <c r="H332" s="42"/>
      <c r="I332" s="20"/>
      <c r="J332" s="13"/>
      <c r="K332" s="13"/>
      <c r="L332" s="13"/>
      <c r="M332" s="13"/>
      <c r="N332" s="13"/>
      <c r="O332" s="13"/>
      <c r="P332" s="13"/>
      <c r="Q332" s="13"/>
    </row>
    <row r="333" spans="1:17" ht="30" customHeight="1" outlineLevel="1">
      <c r="A333" s="16">
        <f t="shared" ref="A333:A361" si="9">IF(OR(A332="", A332=DAY(EOMONTH(DATE(IF($C$2+9&lt;=3, $C$1+1, $C$1), $C$2+9, 1), 0))),"",A332+1)</f>
        <v>3</v>
      </c>
      <c r="B333" s="21" t="str">
        <f>IF($A333="","",IF(COUNTIF(祝日マスタ!$A:$A, DATE(IF($C$2+9&lt;=3, $C$1+1, $C$1), $C$2+9, $A333)),"祝",TEXT(DATE(IF($C$2+9&lt;=3, $C$1+1, $C$1), $C$2+9, $A333), "aaa")))</f>
        <v>日</v>
      </c>
      <c r="C333" s="61" t="str">
        <f>IF($A333="","",IFERROR(VLOOKUP(DATE(IF($C$2+9&lt;=3, $C$1+1, $C$1), $C$2+9, $A333),祝日マスタ!$A:$B,2,FALSE),""))</f>
        <v/>
      </c>
      <c r="D333" s="62"/>
      <c r="E333" s="42"/>
      <c r="F333" s="42"/>
      <c r="G333" s="42"/>
      <c r="H333" s="42"/>
      <c r="I333" s="20"/>
      <c r="J333" s="13"/>
      <c r="K333" s="13"/>
      <c r="L333" s="13"/>
      <c r="M333" s="13"/>
      <c r="N333" s="13"/>
      <c r="O333" s="13"/>
      <c r="P333" s="13"/>
      <c r="Q333" s="13"/>
    </row>
    <row r="334" spans="1:17" ht="30" customHeight="1" outlineLevel="1">
      <c r="A334" s="16">
        <f t="shared" si="9"/>
        <v>4</v>
      </c>
      <c r="B334" s="21" t="str">
        <f>IF($A334="","",IF(COUNTIF(祝日マスタ!$A:$A, DATE(IF($C$2+9&lt;=3, $C$1+1, $C$1), $C$2+9, $A334)),"祝",TEXT(DATE(IF($C$2+9&lt;=3, $C$1+1, $C$1), $C$2+9, $A334), "aaa")))</f>
        <v>月</v>
      </c>
      <c r="C334" s="61" t="str">
        <f>IF($A334="","",IFERROR(VLOOKUP(DATE(IF($C$2+9&lt;=3, $C$1+1, $C$1), $C$2+9, $A334),祝日マスタ!$A:$B,2,FALSE),""))</f>
        <v/>
      </c>
      <c r="D334" s="62"/>
      <c r="E334" s="42"/>
      <c r="F334" s="42"/>
      <c r="G334" s="42"/>
      <c r="H334" s="42"/>
      <c r="I334" s="20"/>
      <c r="J334" s="13"/>
      <c r="K334" s="13"/>
      <c r="L334" s="13"/>
      <c r="M334" s="13"/>
      <c r="N334" s="13"/>
      <c r="O334" s="13"/>
      <c r="P334" s="13"/>
      <c r="Q334" s="13"/>
    </row>
    <row r="335" spans="1:17" ht="30" customHeight="1" outlineLevel="1">
      <c r="A335" s="16">
        <f t="shared" si="9"/>
        <v>5</v>
      </c>
      <c r="B335" s="21" t="str">
        <f>IF($A335="","",IF(COUNTIF(祝日マスタ!$A:$A, DATE(IF($C$2+9&lt;=3, $C$1+1, $C$1), $C$2+9, $A335)),"祝",TEXT(DATE(IF($C$2+9&lt;=3, $C$1+1, $C$1), $C$2+9, $A335), "aaa")))</f>
        <v>火</v>
      </c>
      <c r="C335" s="61" t="str">
        <f>IF($A335="","",IFERROR(VLOOKUP(DATE(IF($C$2+9&lt;=3, $C$1+1, $C$1), $C$2+9, $A335),祝日マスタ!$A:$B,2,FALSE),""))</f>
        <v/>
      </c>
      <c r="D335" s="62"/>
      <c r="E335" s="42"/>
      <c r="F335" s="42"/>
      <c r="G335" s="42"/>
      <c r="H335" s="42"/>
      <c r="I335" s="20"/>
      <c r="J335" s="13"/>
      <c r="K335" s="13"/>
      <c r="L335" s="13"/>
      <c r="M335" s="13"/>
      <c r="N335" s="13"/>
      <c r="O335" s="13"/>
      <c r="P335" s="13"/>
      <c r="Q335" s="13"/>
    </row>
    <row r="336" spans="1:17" ht="30" customHeight="1" outlineLevel="1">
      <c r="A336" s="16">
        <f t="shared" si="9"/>
        <v>6</v>
      </c>
      <c r="B336" s="21" t="str">
        <f>IF($A336="","",IF(COUNTIF(祝日マスタ!$A:$A, DATE(IF($C$2+9&lt;=3, $C$1+1, $C$1), $C$2+9, $A336)),"祝",TEXT(DATE(IF($C$2+9&lt;=3, $C$1+1, $C$1), $C$2+9, $A336), "aaa")))</f>
        <v>水</v>
      </c>
      <c r="C336" s="61" t="str">
        <f>IF($A336="","",IFERROR(VLOOKUP(DATE(IF($C$2+9&lt;=3, $C$1+1, $C$1), $C$2+9, $A336),祝日マスタ!$A:$B,2,FALSE),""))</f>
        <v/>
      </c>
      <c r="D336" s="62"/>
      <c r="E336" s="43"/>
      <c r="F336" s="43"/>
      <c r="G336" s="43"/>
      <c r="H336" s="43"/>
      <c r="I336" s="20"/>
      <c r="J336" s="13"/>
      <c r="K336" s="13"/>
      <c r="L336" s="13"/>
      <c r="M336" s="13"/>
      <c r="N336" s="13"/>
      <c r="O336" s="13"/>
      <c r="P336" s="13"/>
      <c r="Q336" s="13"/>
    </row>
    <row r="337" spans="1:17" ht="30" customHeight="1" outlineLevel="1">
      <c r="A337" s="16">
        <f t="shared" si="9"/>
        <v>7</v>
      </c>
      <c r="B337" s="21" t="str">
        <f>IF($A337="","",IF(COUNTIF(祝日マスタ!$A:$A, DATE(IF($C$2+9&lt;=3, $C$1+1, $C$1), $C$2+9, $A337)),"祝",TEXT(DATE(IF($C$2+9&lt;=3, $C$1+1, $C$1), $C$2+9, $A337), "aaa")))</f>
        <v>木</v>
      </c>
      <c r="C337" s="61" t="str">
        <f>IF($A337="","",IFERROR(VLOOKUP(DATE(IF($C$2+9&lt;=3, $C$1+1, $C$1), $C$2+9, $A337),祝日マスタ!$A:$B,2,FALSE),""))</f>
        <v/>
      </c>
      <c r="D337" s="62"/>
      <c r="E337" s="42"/>
      <c r="F337" s="42"/>
      <c r="G337" s="42"/>
      <c r="H337" s="42"/>
      <c r="I337" s="20"/>
      <c r="J337" s="13"/>
      <c r="K337" s="13"/>
      <c r="L337" s="13"/>
      <c r="M337" s="13"/>
      <c r="N337" s="13"/>
      <c r="O337" s="13"/>
      <c r="P337" s="13"/>
      <c r="Q337" s="13"/>
    </row>
    <row r="338" spans="1:17" ht="36.75" customHeight="1" outlineLevel="1">
      <c r="A338" s="16">
        <f t="shared" si="9"/>
        <v>8</v>
      </c>
      <c r="B338" s="21" t="str">
        <f>IF($A338="","",IF(COUNTIF(祝日マスタ!$A:$A, DATE(IF($C$2+9&lt;=3, $C$1+1, $C$1), $C$2+9, $A338)),"祝",TEXT(DATE(IF($C$2+9&lt;=3, $C$1+1, $C$1), $C$2+9, $A338), "aaa")))</f>
        <v>金</v>
      </c>
      <c r="C338" s="61" t="str">
        <f>IF($A338="","",IFERROR(VLOOKUP(DATE(IF($C$2+9&lt;=3, $C$1+1, $C$1), $C$2+9, $A338),祝日マスタ!$A:$B,2,FALSE),""))</f>
        <v/>
      </c>
      <c r="D338" s="62"/>
      <c r="E338" s="44"/>
      <c r="F338" s="44"/>
      <c r="G338" s="44"/>
      <c r="H338" s="44"/>
      <c r="I338" s="20"/>
      <c r="J338" s="13"/>
      <c r="K338" s="13"/>
      <c r="L338" s="13"/>
      <c r="M338" s="13"/>
      <c r="N338" s="13"/>
      <c r="O338" s="13"/>
      <c r="P338" s="13"/>
      <c r="Q338" s="13"/>
    </row>
    <row r="339" spans="1:17" ht="30" customHeight="1" outlineLevel="1">
      <c r="A339" s="16">
        <f t="shared" si="9"/>
        <v>9</v>
      </c>
      <c r="B339" s="21" t="str">
        <f>IF($A339="","",IF(COUNTIF(祝日マスタ!$A:$A, DATE(IF($C$2+9&lt;=3, $C$1+1, $C$1), $C$2+9, $A339)),"祝",TEXT(DATE(IF($C$2+9&lt;=3, $C$1+1, $C$1), $C$2+9, $A339), "aaa")))</f>
        <v>土</v>
      </c>
      <c r="C339" s="61" t="str">
        <f>IF($A339="","",IFERROR(VLOOKUP(DATE(IF($C$2+9&lt;=3, $C$1+1, $C$1), $C$2+9, $A339),祝日マスタ!$A:$B,2,FALSE),""))</f>
        <v/>
      </c>
      <c r="D339" s="62"/>
      <c r="E339" s="45"/>
      <c r="F339" s="45"/>
      <c r="G339" s="45"/>
      <c r="H339" s="45"/>
      <c r="I339" s="20"/>
      <c r="J339" s="13"/>
      <c r="K339" s="13"/>
      <c r="L339" s="13"/>
      <c r="M339" s="13"/>
      <c r="N339" s="13"/>
      <c r="O339" s="13"/>
      <c r="P339" s="13"/>
      <c r="Q339" s="13"/>
    </row>
    <row r="340" spans="1:17" ht="30" customHeight="1" outlineLevel="1">
      <c r="A340" s="16">
        <f t="shared" si="9"/>
        <v>10</v>
      </c>
      <c r="B340" s="21" t="str">
        <f>IF($A340="","",IF(COUNTIF(祝日マスタ!$A:$A, DATE(IF($C$2+9&lt;=3, $C$1+1, $C$1), $C$2+9, $A340)),"祝",TEXT(DATE(IF($C$2+9&lt;=3, $C$1+1, $C$1), $C$2+9, $A340), "aaa")))</f>
        <v>日</v>
      </c>
      <c r="C340" s="61" t="str">
        <f>IF($A340="","",IFERROR(VLOOKUP(DATE(IF($C$2+9&lt;=3, $C$1+1, $C$1), $C$2+9, $A340),祝日マスタ!$A:$B,2,FALSE),""))</f>
        <v/>
      </c>
      <c r="D340" s="62"/>
      <c r="E340" s="42"/>
      <c r="F340" s="42"/>
      <c r="G340" s="42"/>
      <c r="H340" s="42"/>
      <c r="I340" s="20"/>
      <c r="J340" s="13"/>
      <c r="K340" s="13"/>
      <c r="L340" s="13"/>
      <c r="M340" s="13"/>
      <c r="N340" s="13"/>
      <c r="O340" s="13"/>
      <c r="P340" s="13"/>
      <c r="Q340" s="13"/>
    </row>
    <row r="341" spans="1:17" ht="30" customHeight="1" outlineLevel="1">
      <c r="A341" s="16">
        <f t="shared" si="9"/>
        <v>11</v>
      </c>
      <c r="B341" s="21" t="str">
        <f>IF($A341="","",IF(COUNTIF(祝日マスタ!$A:$A, DATE(IF($C$2+9&lt;=3, $C$1+1, $C$1), $C$2+9, $A341)),"祝",TEXT(DATE(IF($C$2+9&lt;=3, $C$1+1, $C$1), $C$2+9, $A341), "aaa")))</f>
        <v>祝</v>
      </c>
      <c r="C341" s="61" t="str">
        <f>IF($A341="","",IFERROR(VLOOKUP(DATE(IF($C$2+9&lt;=3, $C$1+1, $C$1), $C$2+9, $A341),祝日マスタ!$A:$B,2,FALSE),""))</f>
        <v>成人の日</v>
      </c>
      <c r="D341" s="62"/>
      <c r="E341" s="42"/>
      <c r="F341" s="42"/>
      <c r="G341" s="42"/>
      <c r="H341" s="42"/>
      <c r="I341" s="20"/>
      <c r="J341" s="13"/>
      <c r="K341" s="13"/>
      <c r="L341" s="13"/>
      <c r="M341" s="13"/>
      <c r="N341" s="13"/>
      <c r="O341" s="13"/>
      <c r="P341" s="13"/>
      <c r="Q341" s="13"/>
    </row>
    <row r="342" spans="1:17" ht="30" customHeight="1" outlineLevel="1">
      <c r="A342" s="16">
        <f t="shared" si="9"/>
        <v>12</v>
      </c>
      <c r="B342" s="21" t="str">
        <f>IF($A342="","",IF(COUNTIF(祝日マスタ!$A:$A, DATE(IF($C$2+9&lt;=3, $C$1+1, $C$1), $C$2+9, $A342)),"祝",TEXT(DATE(IF($C$2+9&lt;=3, $C$1+1, $C$1), $C$2+9, $A342), "aaa")))</f>
        <v>火</v>
      </c>
      <c r="C342" s="61" t="str">
        <f>IF($A342="","",IFERROR(VLOOKUP(DATE(IF($C$2+9&lt;=3, $C$1+1, $C$1), $C$2+9, $A342),祝日マスタ!$A:$B,2,FALSE),""))</f>
        <v/>
      </c>
      <c r="D342" s="62"/>
      <c r="E342" s="42"/>
      <c r="F342" s="42"/>
      <c r="G342" s="42"/>
      <c r="H342" s="42"/>
      <c r="I342" s="20"/>
      <c r="J342" s="13"/>
      <c r="K342" s="13"/>
      <c r="L342" s="13"/>
      <c r="M342" s="13"/>
      <c r="N342" s="13"/>
      <c r="O342" s="13"/>
      <c r="P342" s="13"/>
      <c r="Q342" s="13"/>
    </row>
    <row r="343" spans="1:17" ht="30" customHeight="1" outlineLevel="1">
      <c r="A343" s="16">
        <f t="shared" si="9"/>
        <v>13</v>
      </c>
      <c r="B343" s="21" t="str">
        <f>IF($A343="","",IF(COUNTIF(祝日マスタ!$A:$A, DATE(IF($C$2+9&lt;=3, $C$1+1, $C$1), $C$2+9, $A343)),"祝",TEXT(DATE(IF($C$2+9&lt;=3, $C$1+1, $C$1), $C$2+9, $A343), "aaa")))</f>
        <v>水</v>
      </c>
      <c r="C343" s="61" t="str">
        <f>IF($A343="","",IFERROR(VLOOKUP(DATE(IF($C$2+9&lt;=3, $C$1+1, $C$1), $C$2+9, $A343),祝日マスタ!$A:$B,2,FALSE),""))</f>
        <v/>
      </c>
      <c r="D343" s="62"/>
      <c r="E343" s="42"/>
      <c r="F343" s="42"/>
      <c r="G343" s="42"/>
      <c r="H343" s="42"/>
      <c r="I343" s="20"/>
      <c r="J343" s="13"/>
      <c r="K343" s="13"/>
      <c r="L343" s="13"/>
      <c r="M343" s="13"/>
      <c r="N343" s="13"/>
      <c r="O343" s="13"/>
      <c r="P343" s="13"/>
      <c r="Q343" s="13"/>
    </row>
    <row r="344" spans="1:17" ht="30" customHeight="1" outlineLevel="1">
      <c r="A344" s="16">
        <f t="shared" si="9"/>
        <v>14</v>
      </c>
      <c r="B344" s="21" t="str">
        <f>IF($A344="","",IF(COUNTIF(祝日マスタ!$A:$A, DATE(IF($C$2+9&lt;=3, $C$1+1, $C$1), $C$2+9, $A344)),"祝",TEXT(DATE(IF($C$2+9&lt;=3, $C$1+1, $C$1), $C$2+9, $A344), "aaa")))</f>
        <v>木</v>
      </c>
      <c r="C344" s="61" t="str">
        <f>IF($A344="","",IFERROR(VLOOKUP(DATE(IF($C$2+9&lt;=3, $C$1+1, $C$1), $C$2+9, $A344),祝日マスタ!$A:$B,2,FALSE),""))</f>
        <v/>
      </c>
      <c r="D344" s="62"/>
      <c r="E344" s="43"/>
      <c r="F344" s="43"/>
      <c r="G344" s="43"/>
      <c r="H344" s="43"/>
      <c r="I344" s="20"/>
      <c r="J344" s="13"/>
      <c r="K344" s="13"/>
      <c r="L344" s="13"/>
      <c r="M344" s="13"/>
      <c r="N344" s="13"/>
      <c r="O344" s="13"/>
      <c r="P344" s="13"/>
      <c r="Q344" s="13"/>
    </row>
    <row r="345" spans="1:17" ht="30" customHeight="1" outlineLevel="1">
      <c r="A345" s="16">
        <f t="shared" si="9"/>
        <v>15</v>
      </c>
      <c r="B345" s="21" t="str">
        <f>IF($A345="","",IF(COUNTIF(祝日マスタ!$A:$A, DATE(IF($C$2+9&lt;=3, $C$1+1, $C$1), $C$2+9, $A345)),"祝",TEXT(DATE(IF($C$2+9&lt;=3, $C$1+1, $C$1), $C$2+9, $A345), "aaa")))</f>
        <v>金</v>
      </c>
      <c r="C345" s="61" t="str">
        <f>IF($A345="","",IFERROR(VLOOKUP(DATE(IF($C$2+9&lt;=3, $C$1+1, $C$1), $C$2+9, $A345),祝日マスタ!$A:$B,2,FALSE),""))</f>
        <v/>
      </c>
      <c r="D345" s="62"/>
      <c r="E345" s="42"/>
      <c r="F345" s="42"/>
      <c r="G345" s="42"/>
      <c r="H345" s="42"/>
      <c r="I345" s="20"/>
      <c r="J345" s="13"/>
      <c r="K345" s="13"/>
      <c r="L345" s="13"/>
      <c r="M345" s="13"/>
      <c r="N345" s="13"/>
      <c r="O345" s="13"/>
      <c r="P345" s="13"/>
      <c r="Q345" s="13"/>
    </row>
    <row r="346" spans="1:17" ht="30" customHeight="1" outlineLevel="1">
      <c r="A346" s="16">
        <f t="shared" si="9"/>
        <v>16</v>
      </c>
      <c r="B346" s="21" t="str">
        <f>IF($A346="","",IF(COUNTIF(祝日マスタ!$A:$A, DATE(IF($C$2+9&lt;=3, $C$1+1, $C$1), $C$2+9, $A346)),"祝",TEXT(DATE(IF($C$2+9&lt;=3, $C$1+1, $C$1), $C$2+9, $A346), "aaa")))</f>
        <v>土</v>
      </c>
      <c r="C346" s="61" t="str">
        <f>IF($A346="","",IFERROR(VLOOKUP(DATE(IF($C$2+9&lt;=3, $C$1+1, $C$1), $C$2+9, $A346),祝日マスタ!$A:$B,2,FALSE),""))</f>
        <v/>
      </c>
      <c r="D346" s="62"/>
      <c r="E346" s="42"/>
      <c r="F346" s="42"/>
      <c r="G346" s="42"/>
      <c r="H346" s="42"/>
      <c r="I346" s="20"/>
      <c r="J346" s="13"/>
      <c r="K346" s="13"/>
      <c r="L346" s="13"/>
      <c r="M346" s="13"/>
      <c r="N346" s="13"/>
      <c r="O346" s="13"/>
      <c r="P346" s="13"/>
      <c r="Q346" s="13"/>
    </row>
    <row r="347" spans="1:17" ht="30" customHeight="1" outlineLevel="1">
      <c r="A347" s="16">
        <f t="shared" si="9"/>
        <v>17</v>
      </c>
      <c r="B347" s="21" t="str">
        <f>IF($A347="","",IF(COUNTIF(祝日マスタ!$A:$A, DATE(IF($C$2+9&lt;=3, $C$1+1, $C$1), $C$2+9, $A347)),"祝",TEXT(DATE(IF($C$2+9&lt;=3, $C$1+1, $C$1), $C$2+9, $A347), "aaa")))</f>
        <v>日</v>
      </c>
      <c r="C347" s="61" t="str">
        <f>IF($A347="","",IFERROR(VLOOKUP(DATE(IF($C$2+9&lt;=3, $C$1+1, $C$1), $C$2+9, $A347),祝日マスタ!$A:$B,2,FALSE),""))</f>
        <v/>
      </c>
      <c r="D347" s="62"/>
      <c r="E347" s="42"/>
      <c r="F347" s="42"/>
      <c r="G347" s="42"/>
      <c r="H347" s="42"/>
      <c r="I347" s="20"/>
      <c r="J347" s="13"/>
      <c r="K347" s="13"/>
      <c r="L347" s="13"/>
      <c r="M347" s="13"/>
      <c r="N347" s="13"/>
      <c r="O347" s="13"/>
      <c r="P347" s="13"/>
      <c r="Q347" s="13"/>
    </row>
    <row r="348" spans="1:17" ht="30" customHeight="1" outlineLevel="1">
      <c r="A348" s="16">
        <f t="shared" si="9"/>
        <v>18</v>
      </c>
      <c r="B348" s="21" t="str">
        <f>IF($A348="","",IF(COUNTIF(祝日マスタ!$A:$A, DATE(IF($C$2+9&lt;=3, $C$1+1, $C$1), $C$2+9, $A348)),"祝",TEXT(DATE(IF($C$2+9&lt;=3, $C$1+1, $C$1), $C$2+9, $A348), "aaa")))</f>
        <v>月</v>
      </c>
      <c r="C348" s="61" t="str">
        <f>IF($A348="","",IFERROR(VLOOKUP(DATE(IF($C$2+9&lt;=3, $C$1+1, $C$1), $C$2+9, $A348),祝日マスタ!$A:$B,2,FALSE),""))</f>
        <v/>
      </c>
      <c r="D348" s="62"/>
      <c r="E348" s="42"/>
      <c r="F348" s="42"/>
      <c r="G348" s="42"/>
      <c r="H348" s="42"/>
      <c r="I348" s="20"/>
      <c r="J348" s="13"/>
      <c r="K348" s="13"/>
      <c r="L348" s="13"/>
      <c r="M348" s="13"/>
      <c r="N348" s="13"/>
      <c r="O348" s="13"/>
      <c r="P348" s="13"/>
      <c r="Q348" s="13"/>
    </row>
    <row r="349" spans="1:17" ht="30" customHeight="1" outlineLevel="1">
      <c r="A349" s="16">
        <f t="shared" si="9"/>
        <v>19</v>
      </c>
      <c r="B349" s="21" t="str">
        <f>IF($A349="","",IF(COUNTIF(祝日マスタ!$A:$A, DATE(IF($C$2+9&lt;=3, $C$1+1, $C$1), $C$2+9, $A349)),"祝",TEXT(DATE(IF($C$2+9&lt;=3, $C$1+1, $C$1), $C$2+9, $A349), "aaa")))</f>
        <v>火</v>
      </c>
      <c r="C349" s="61" t="str">
        <f>IF($A349="","",IFERROR(VLOOKUP(DATE(IF($C$2+9&lt;=3, $C$1+1, $C$1), $C$2+9, $A349),祝日マスタ!$A:$B,2,FALSE),""))</f>
        <v/>
      </c>
      <c r="D349" s="62"/>
      <c r="E349" s="42"/>
      <c r="F349" s="42"/>
      <c r="G349" s="42"/>
      <c r="H349" s="42"/>
      <c r="I349" s="20"/>
      <c r="J349" s="13"/>
      <c r="K349" s="13"/>
      <c r="L349" s="13"/>
      <c r="M349" s="13"/>
      <c r="N349" s="13"/>
      <c r="O349" s="13"/>
      <c r="P349" s="13"/>
      <c r="Q349" s="13"/>
    </row>
    <row r="350" spans="1:17" ht="30" customHeight="1" outlineLevel="1">
      <c r="A350" s="16">
        <f t="shared" si="9"/>
        <v>20</v>
      </c>
      <c r="B350" s="21" t="str">
        <f>IF($A350="","",IF(COUNTIF(祝日マスタ!$A:$A, DATE(IF($C$2+9&lt;=3, $C$1+1, $C$1), $C$2+9, $A350)),"祝",TEXT(DATE(IF($C$2+9&lt;=3, $C$1+1, $C$1), $C$2+9, $A350), "aaa")))</f>
        <v>水</v>
      </c>
      <c r="C350" s="61" t="str">
        <f>IF($A350="","",IFERROR(VLOOKUP(DATE(IF($C$2+9&lt;=3, $C$1+1, $C$1), $C$2+9, $A350),祝日マスタ!$A:$B,2,FALSE),""))</f>
        <v/>
      </c>
      <c r="D350" s="62"/>
      <c r="E350" s="44"/>
      <c r="F350" s="44"/>
      <c r="G350" s="44"/>
      <c r="H350" s="44"/>
      <c r="I350" s="20"/>
      <c r="J350" s="13"/>
      <c r="K350" s="13"/>
      <c r="L350" s="13"/>
      <c r="M350" s="13"/>
      <c r="N350" s="13"/>
      <c r="O350" s="13"/>
      <c r="P350" s="13"/>
      <c r="Q350" s="13"/>
    </row>
    <row r="351" spans="1:17" ht="30" customHeight="1" outlineLevel="1">
      <c r="A351" s="16">
        <f t="shared" si="9"/>
        <v>21</v>
      </c>
      <c r="B351" s="21" t="str">
        <f>IF($A351="","",IF(COUNTIF(祝日マスタ!$A:$A, DATE(IF($C$2+9&lt;=3, $C$1+1, $C$1), $C$2+9, $A351)),"祝",TEXT(DATE(IF($C$2+9&lt;=3, $C$1+1, $C$1), $C$2+9, $A351), "aaa")))</f>
        <v>木</v>
      </c>
      <c r="C351" s="61" t="str">
        <f>IF($A351="","",IFERROR(VLOOKUP(DATE(IF($C$2+9&lt;=3, $C$1+1, $C$1), $C$2+9, $A351),祝日マスタ!$A:$B,2,FALSE),""))</f>
        <v/>
      </c>
      <c r="D351" s="62"/>
      <c r="E351" s="44"/>
      <c r="F351" s="44"/>
      <c r="G351" s="44"/>
      <c r="H351" s="44"/>
      <c r="I351" s="20"/>
      <c r="J351" s="13"/>
      <c r="K351" s="13"/>
      <c r="L351" s="13"/>
      <c r="M351" s="13"/>
      <c r="N351" s="13"/>
      <c r="O351" s="13"/>
      <c r="P351" s="13"/>
      <c r="Q351" s="13"/>
    </row>
    <row r="352" spans="1:17" ht="30" customHeight="1" outlineLevel="1">
      <c r="A352" s="16">
        <f t="shared" si="9"/>
        <v>22</v>
      </c>
      <c r="B352" s="21" t="str">
        <f>IF($A352="","",IF(COUNTIF(祝日マスタ!$A:$A, DATE(IF($C$2+9&lt;=3, $C$1+1, $C$1), $C$2+9, $A352)),"祝",TEXT(DATE(IF($C$2+9&lt;=3, $C$1+1, $C$1), $C$2+9, $A352), "aaa")))</f>
        <v>金</v>
      </c>
      <c r="C352" s="61" t="str">
        <f>IF($A352="","",IFERROR(VLOOKUP(DATE(IF($C$2+9&lt;=3, $C$1+1, $C$1), $C$2+9, $A352),祝日マスタ!$A:$B,2,FALSE),""))</f>
        <v/>
      </c>
      <c r="D352" s="62"/>
      <c r="E352" s="44"/>
      <c r="F352" s="44"/>
      <c r="G352" s="44"/>
      <c r="H352" s="44"/>
      <c r="I352" s="20"/>
      <c r="J352" s="13"/>
      <c r="K352" s="13"/>
      <c r="L352" s="13"/>
      <c r="M352" s="13"/>
      <c r="N352" s="13"/>
      <c r="O352" s="13"/>
      <c r="P352" s="13"/>
      <c r="Q352" s="13"/>
    </row>
    <row r="353" spans="1:17" ht="30" customHeight="1" outlineLevel="1">
      <c r="A353" s="16">
        <f t="shared" si="9"/>
        <v>23</v>
      </c>
      <c r="B353" s="21" t="str">
        <f>IF($A353="","",IF(COUNTIF(祝日マスタ!$A:$A, DATE(IF($C$2+9&lt;=3, $C$1+1, $C$1), $C$2+9, $A353)),"祝",TEXT(DATE(IF($C$2+9&lt;=3, $C$1+1, $C$1), $C$2+9, $A353), "aaa")))</f>
        <v>土</v>
      </c>
      <c r="C353" s="61" t="str">
        <f>IF($A353="","",IFERROR(VLOOKUP(DATE(IF($C$2+9&lt;=3, $C$1+1, $C$1), $C$2+9, $A353),祝日マスタ!$A:$B,2,FALSE),""))</f>
        <v/>
      </c>
      <c r="D353" s="62"/>
      <c r="E353" s="44"/>
      <c r="F353" s="44"/>
      <c r="G353" s="44"/>
      <c r="H353" s="44"/>
      <c r="I353" s="20"/>
      <c r="J353" s="13"/>
      <c r="K353" s="13"/>
      <c r="L353" s="13"/>
      <c r="M353" s="13"/>
      <c r="N353" s="13"/>
      <c r="O353" s="13"/>
      <c r="P353" s="13"/>
      <c r="Q353" s="13"/>
    </row>
    <row r="354" spans="1:17" ht="30" customHeight="1" outlineLevel="1">
      <c r="A354" s="16">
        <f t="shared" si="9"/>
        <v>24</v>
      </c>
      <c r="B354" s="21" t="str">
        <f>IF($A354="","",IF(COUNTIF(祝日マスタ!$A:$A, DATE(IF($C$2+9&lt;=3, $C$1+1, $C$1), $C$2+9, $A354)),"祝",TEXT(DATE(IF($C$2+9&lt;=3, $C$1+1, $C$1), $C$2+9, $A354), "aaa")))</f>
        <v>日</v>
      </c>
      <c r="C354" s="61" t="str">
        <f>IF($A354="","",IFERROR(VLOOKUP(DATE(IF($C$2+9&lt;=3, $C$1+1, $C$1), $C$2+9, $A354),祝日マスタ!$A:$B,2,FALSE),""))</f>
        <v/>
      </c>
      <c r="D354" s="62"/>
      <c r="E354" s="44"/>
      <c r="F354" s="44"/>
      <c r="G354" s="44"/>
      <c r="H354" s="44"/>
      <c r="I354" s="20"/>
      <c r="J354" s="13"/>
      <c r="K354" s="13"/>
      <c r="L354" s="13"/>
      <c r="M354" s="13"/>
      <c r="N354" s="13"/>
      <c r="O354" s="13"/>
      <c r="P354" s="13"/>
      <c r="Q354" s="13"/>
    </row>
    <row r="355" spans="1:17" ht="30" customHeight="1" outlineLevel="1">
      <c r="A355" s="16">
        <f t="shared" si="9"/>
        <v>25</v>
      </c>
      <c r="B355" s="21" t="str">
        <f>IF($A355="","",IF(COUNTIF(祝日マスタ!$A:$A, DATE(IF($C$2+9&lt;=3, $C$1+1, $C$1), $C$2+9, $A355)),"祝",TEXT(DATE(IF($C$2+9&lt;=3, $C$1+1, $C$1), $C$2+9, $A355), "aaa")))</f>
        <v>月</v>
      </c>
      <c r="C355" s="61" t="str">
        <f>IF($A355="","",IFERROR(VLOOKUP(DATE(IF($C$2+9&lt;=3, $C$1+1, $C$1), $C$2+9, $A355),祝日マスタ!$A:$B,2,FALSE),""))</f>
        <v/>
      </c>
      <c r="D355" s="62"/>
      <c r="E355" s="43"/>
      <c r="F355" s="43"/>
      <c r="G355" s="43"/>
      <c r="H355" s="43"/>
      <c r="I355" s="20"/>
      <c r="J355" s="13"/>
      <c r="K355" s="13"/>
      <c r="L355" s="13"/>
      <c r="M355" s="13"/>
      <c r="N355" s="13"/>
      <c r="O355" s="13"/>
      <c r="P355" s="13"/>
      <c r="Q355" s="13"/>
    </row>
    <row r="356" spans="1:17" ht="30" customHeight="1" outlineLevel="1">
      <c r="A356" s="16">
        <f t="shared" si="9"/>
        <v>26</v>
      </c>
      <c r="B356" s="21" t="str">
        <f>IF($A356="","",IF(COUNTIF(祝日マスタ!$A:$A, DATE(IF($C$2+9&lt;=3, $C$1+1, $C$1), $C$2+9, $A356)),"祝",TEXT(DATE(IF($C$2+9&lt;=3, $C$1+1, $C$1), $C$2+9, $A356), "aaa")))</f>
        <v>火</v>
      </c>
      <c r="C356" s="61" t="str">
        <f>IF($A356="","",IFERROR(VLOOKUP(DATE(IF($C$2+9&lt;=3, $C$1+1, $C$1), $C$2+9, $A356),祝日マスタ!$A:$B,2,FALSE),""))</f>
        <v/>
      </c>
      <c r="D356" s="62"/>
      <c r="E356" s="42"/>
      <c r="F356" s="42"/>
      <c r="G356" s="42"/>
      <c r="H356" s="42"/>
      <c r="I356" s="20"/>
      <c r="J356" s="13"/>
      <c r="K356" s="13"/>
      <c r="L356" s="13"/>
      <c r="M356" s="13"/>
      <c r="N356" s="13"/>
      <c r="O356" s="13"/>
      <c r="P356" s="13"/>
      <c r="Q356" s="13"/>
    </row>
    <row r="357" spans="1:17" ht="30" customHeight="1" outlineLevel="1">
      <c r="A357" s="16">
        <f t="shared" si="9"/>
        <v>27</v>
      </c>
      <c r="B357" s="21" t="str">
        <f>IF($A357="","",IF(COUNTIF(祝日マスタ!$A:$A, DATE(IF($C$2+9&lt;=3, $C$1+1, $C$1), $C$2+9, $A357)),"祝",TEXT(DATE(IF($C$2+9&lt;=3, $C$1+1, $C$1), $C$2+9, $A357), "aaa")))</f>
        <v>水</v>
      </c>
      <c r="C357" s="61" t="str">
        <f>IF($A357="","",IFERROR(VLOOKUP(DATE(IF($C$2+9&lt;=3, $C$1+1, $C$1), $C$2+9, $A357),祝日マスタ!$A:$B,2,FALSE),""))</f>
        <v/>
      </c>
      <c r="D357" s="62"/>
      <c r="E357" s="43"/>
      <c r="F357" s="43"/>
      <c r="G357" s="43"/>
      <c r="H357" s="43"/>
      <c r="I357" s="20"/>
      <c r="J357" s="13"/>
      <c r="K357" s="13"/>
      <c r="L357" s="13"/>
      <c r="M357" s="13"/>
      <c r="N357" s="13"/>
      <c r="O357" s="13"/>
      <c r="P357" s="13"/>
      <c r="Q357" s="13"/>
    </row>
    <row r="358" spans="1:17" ht="30" customHeight="1" outlineLevel="1">
      <c r="A358" s="16">
        <f t="shared" si="9"/>
        <v>28</v>
      </c>
      <c r="B358" s="21" t="str">
        <f>IF($A358="","",IF(COUNTIF(祝日マスタ!$A:$A, DATE(IF($C$2+9&lt;=3, $C$1+1, $C$1), $C$2+9, $A358)),"祝",TEXT(DATE(IF($C$2+9&lt;=3, $C$1+1, $C$1), $C$2+9, $A358), "aaa")))</f>
        <v>木</v>
      </c>
      <c r="C358" s="61" t="str">
        <f>IF($A358="","",IFERROR(VLOOKUP(DATE(IF($C$2+9&lt;=3, $C$1+1, $C$1), $C$2+9, $A358),祝日マスタ!$A:$B,2,FALSE),""))</f>
        <v/>
      </c>
      <c r="D358" s="62"/>
      <c r="E358" s="42"/>
      <c r="F358" s="42"/>
      <c r="G358" s="42"/>
      <c r="H358" s="42"/>
      <c r="I358" s="20"/>
      <c r="J358" s="13"/>
      <c r="K358" s="13"/>
      <c r="L358" s="13"/>
      <c r="M358" s="13"/>
      <c r="N358" s="13"/>
      <c r="O358" s="13"/>
      <c r="P358" s="13"/>
      <c r="Q358" s="13"/>
    </row>
    <row r="359" spans="1:17" ht="30" customHeight="1" outlineLevel="1">
      <c r="A359" s="16">
        <f t="shared" si="9"/>
        <v>29</v>
      </c>
      <c r="B359" s="21" t="str">
        <f>IF($A359="","",IF(COUNTIF(祝日マスタ!$A:$A, DATE(IF($C$2+9&lt;=3, $C$1+1, $C$1), $C$2+9, $A359)),"祝",TEXT(DATE(IF($C$2+9&lt;=3, $C$1+1, $C$1), $C$2+9, $A359), "aaa")))</f>
        <v>金</v>
      </c>
      <c r="C359" s="61" t="str">
        <f>IF($A359="","",IFERROR(VLOOKUP(DATE(IF($C$2+9&lt;=3, $C$1+1, $C$1), $C$2+9, $A359),祝日マスタ!$A:$B,2,FALSE),""))</f>
        <v/>
      </c>
      <c r="D359" s="62"/>
      <c r="E359" s="46"/>
      <c r="F359" s="46"/>
      <c r="G359" s="46"/>
      <c r="H359" s="46"/>
      <c r="I359" s="20"/>
      <c r="J359" s="13"/>
      <c r="K359" s="13"/>
      <c r="L359" s="13"/>
      <c r="M359" s="13"/>
      <c r="N359" s="13"/>
      <c r="O359" s="13"/>
      <c r="P359" s="13"/>
      <c r="Q359" s="13"/>
    </row>
    <row r="360" spans="1:17" ht="30" customHeight="1" outlineLevel="1">
      <c r="A360" s="16">
        <f t="shared" si="9"/>
        <v>30</v>
      </c>
      <c r="B360" s="21" t="str">
        <f>IF($A360="","",IF(COUNTIF(祝日マスタ!$A:$A, DATE(IF($C$2+9&lt;=3, $C$1+1, $C$1), $C$2+9, $A360)),"祝",TEXT(DATE(IF($C$2+9&lt;=3, $C$1+1, $C$1), $C$2+9, $A360), "aaa")))</f>
        <v>土</v>
      </c>
      <c r="C360" s="61" t="str">
        <f>IF($A360="","",IFERROR(VLOOKUP(DATE(IF($C$2+9&lt;=3, $C$1+1, $C$1), $C$2+9, $A360),祝日マスタ!$A:$B,2,FALSE),""))</f>
        <v/>
      </c>
      <c r="D360" s="62"/>
      <c r="E360" s="42"/>
      <c r="F360" s="42"/>
      <c r="G360" s="42"/>
      <c r="H360" s="42"/>
      <c r="I360" s="20"/>
      <c r="J360" s="13"/>
      <c r="K360" s="13"/>
      <c r="L360" s="13"/>
      <c r="M360" s="13"/>
      <c r="N360" s="13"/>
      <c r="O360" s="13"/>
      <c r="P360" s="13"/>
      <c r="Q360" s="13"/>
    </row>
    <row r="361" spans="1:17" ht="30" customHeight="1" outlineLevel="1">
      <c r="A361" s="16">
        <f t="shared" si="9"/>
        <v>31</v>
      </c>
      <c r="B361" s="21" t="str">
        <f>IF($A361="","",IF(COUNTIF(祝日マスタ!$A:$A, DATE(IF($C$2+9&lt;=3, $C$1+1, $C$1), $C$2+9, $A361)),"祝",TEXT(DATE(IF($C$2+9&lt;=3, $C$1+1, $C$1), $C$2+9, $A361), "aaa")))</f>
        <v>日</v>
      </c>
      <c r="C361" s="61" t="str">
        <f>IF($A361="","",IFERROR(VLOOKUP(DATE(IF($C$2+9&lt;=3, $C$1+1, $C$1), $C$2+9, $A361),祝日マスタ!$A:$B,2,FALSE),""))</f>
        <v/>
      </c>
      <c r="D361" s="62"/>
      <c r="E361" s="42"/>
      <c r="F361" s="42"/>
      <c r="G361" s="42"/>
      <c r="H361" s="42"/>
      <c r="I361" s="20"/>
      <c r="J361" s="13"/>
      <c r="K361" s="13"/>
      <c r="L361" s="13"/>
      <c r="M361" s="13"/>
      <c r="N361" s="13"/>
      <c r="O361" s="13"/>
      <c r="P361" s="13"/>
      <c r="Q361" s="13"/>
    </row>
    <row r="362" spans="1:17" ht="30" customHeight="1" outlineLevel="1">
      <c r="A362" s="63" t="s">
        <v>32</v>
      </c>
      <c r="B362" s="63"/>
      <c r="C362" s="64"/>
      <c r="D362" s="65"/>
      <c r="E362" s="65"/>
      <c r="F362" s="66"/>
      <c r="G362" s="66"/>
      <c r="H362" s="66"/>
      <c r="I362" s="66"/>
      <c r="J362" s="13"/>
      <c r="K362" s="13"/>
      <c r="L362" s="13"/>
      <c r="M362" s="13"/>
      <c r="N362" s="13"/>
      <c r="O362" s="13"/>
      <c r="P362" s="13"/>
      <c r="Q362" s="13"/>
    </row>
    <row r="363" spans="1:17" ht="23.65" customHeight="1">
      <c r="A363" s="13"/>
      <c r="B363" s="13"/>
      <c r="C363" s="13"/>
      <c r="D363" s="13"/>
      <c r="E363" s="51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28.35" customHeight="1">
      <c r="A364" s="9" t="str">
        <f>"令和"&amp;$C$1-2018&amp;"年度年間予定表("&amp;A366&amp;")"</f>
        <v>令和8年度年間予定表(2月)</v>
      </c>
      <c r="B364" s="39"/>
      <c r="C364" s="39"/>
      <c r="D364" s="39"/>
      <c r="E364" s="47"/>
      <c r="F364" s="39"/>
      <c r="G364" s="39"/>
      <c r="H364" s="39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12.5" customHeight="1">
      <c r="A365" s="48"/>
      <c r="B365" s="49"/>
      <c r="C365" s="49"/>
      <c r="D365" s="14"/>
      <c r="E365" s="50"/>
      <c r="F365" s="49"/>
      <c r="G365" s="49"/>
      <c r="H365" s="49"/>
      <c r="I365" s="49"/>
      <c r="J365" s="13"/>
      <c r="K365" s="13"/>
      <c r="L365" s="13"/>
      <c r="M365" s="13"/>
      <c r="N365" s="13"/>
      <c r="O365" s="13"/>
      <c r="P365" s="13"/>
      <c r="Q365" s="13"/>
    </row>
    <row r="366" spans="1:17" ht="30" customHeight="1">
      <c r="A366" s="67" t="str">
        <f>IF($C$2 + 10 &gt; 12, $C$2 + 10 - 12, $C$2 + 10) &amp; "月"</f>
        <v>2月</v>
      </c>
      <c r="B366" s="68"/>
      <c r="C366" s="69"/>
      <c r="D366" s="70"/>
      <c r="E366" s="70"/>
      <c r="F366" s="71"/>
      <c r="G366" s="71"/>
      <c r="H366" s="72"/>
      <c r="I366" s="73"/>
      <c r="J366" s="13"/>
      <c r="K366" s="13"/>
      <c r="L366" s="13"/>
      <c r="M366" s="13"/>
      <c r="N366" s="13"/>
      <c r="O366" s="13"/>
      <c r="P366" s="13"/>
      <c r="Q366" s="13"/>
    </row>
    <row r="367" spans="1:17" ht="30" customHeight="1" outlineLevel="1">
      <c r="A367" s="41">
        <v>1</v>
      </c>
      <c r="B367" s="21" t="str">
        <f>IF($A367="","",IF(COUNTIF(祝日マスタ!$A:$A, DATE(IF($C$2+10&lt;=3, $C$1+1, $C$1), $C$2+10, $A367)),"祝",TEXT(DATE(IF($C$2+10&lt;=3, $C$1+1, $C$1), $C$2+10, $A367), "aaa")))</f>
        <v>月</v>
      </c>
      <c r="C367" s="61" t="str">
        <f>IF($A367="","",IFERROR(VLOOKUP(DATE(IF($C$2+10&lt;=3, $C$1+1, $C$1), $C$2+10, $A367),祝日マスタ!$A:$B,2,FALSE),""))</f>
        <v/>
      </c>
      <c r="D367" s="62"/>
      <c r="E367" s="42"/>
      <c r="F367" s="42"/>
      <c r="G367" s="42"/>
      <c r="H367" s="42"/>
      <c r="I367" s="20"/>
      <c r="J367" s="13"/>
      <c r="K367" s="13"/>
      <c r="L367" s="13"/>
      <c r="M367" s="13"/>
      <c r="N367" s="13"/>
      <c r="O367" s="13"/>
      <c r="P367" s="13"/>
      <c r="Q367" s="13"/>
    </row>
    <row r="368" spans="1:17" ht="30" customHeight="1" outlineLevel="1">
      <c r="A368" s="16">
        <f>IF(OR(A367="", A367=DAY(EOMONTH(DATE(IF($C$2+10&lt;=3, $C$1+1, $C$1), $C$2+10, 1), 0))),"",A367+1)</f>
        <v>2</v>
      </c>
      <c r="B368" s="21" t="str">
        <f>IF($A368="","",IF(COUNTIF(祝日マスタ!$A:$A, DATE(IF($C$2+10&lt;=3, $C$1+1, $C$1), $C$2+10, $A368)),"祝",TEXT(DATE(IF($C$2+10&lt;=3, $C$1+1, $C$1), $C$2+10, $A368), "aaa")))</f>
        <v>火</v>
      </c>
      <c r="C368" s="61" t="str">
        <f>IF($A368="","",IFERROR(VLOOKUP(DATE(IF($C$2+10&lt;=3, $C$1+1, $C$1), $C$2+10, $A368),祝日マスタ!$A:$B,2,FALSE),""))</f>
        <v/>
      </c>
      <c r="D368" s="62"/>
      <c r="E368" s="42"/>
      <c r="F368" s="42"/>
      <c r="G368" s="42"/>
      <c r="H368" s="42"/>
      <c r="I368" s="20"/>
      <c r="J368" s="13"/>
      <c r="K368" s="13"/>
      <c r="L368" s="13"/>
      <c r="M368" s="13"/>
      <c r="N368" s="13"/>
      <c r="O368" s="13"/>
      <c r="P368" s="13"/>
      <c r="Q368" s="13"/>
    </row>
    <row r="369" spans="1:17" ht="30" customHeight="1" outlineLevel="1">
      <c r="A369" s="16">
        <f t="shared" ref="A369:A397" si="10">IF(OR(A368="", A368=DAY(EOMONTH(DATE(IF($C$2+10&lt;=3, $C$1+1, $C$1), $C$2+10, 1), 0))),"",A368+1)</f>
        <v>3</v>
      </c>
      <c r="B369" s="21" t="str">
        <f>IF($A369="","",IF(COUNTIF(祝日マスタ!$A:$A, DATE(IF($C$2+10&lt;=3, $C$1+1, $C$1), $C$2+10, $A369)),"祝",TEXT(DATE(IF($C$2+10&lt;=3, $C$1+1, $C$1), $C$2+10, $A369), "aaa")))</f>
        <v>水</v>
      </c>
      <c r="C369" s="61" t="str">
        <f>IF($A369="","",IFERROR(VLOOKUP(DATE(IF($C$2+10&lt;=3, $C$1+1, $C$1), $C$2+10, $A369),祝日マスタ!$A:$B,2,FALSE),""))</f>
        <v/>
      </c>
      <c r="D369" s="62"/>
      <c r="E369" s="42"/>
      <c r="F369" s="42"/>
      <c r="G369" s="42"/>
      <c r="H369" s="42"/>
      <c r="I369" s="20"/>
      <c r="J369" s="13"/>
      <c r="K369" s="13"/>
      <c r="L369" s="13"/>
      <c r="M369" s="13"/>
      <c r="N369" s="13"/>
      <c r="O369" s="13"/>
      <c r="P369" s="13"/>
      <c r="Q369" s="13"/>
    </row>
    <row r="370" spans="1:17" ht="30" customHeight="1" outlineLevel="1">
      <c r="A370" s="16">
        <f t="shared" si="10"/>
        <v>4</v>
      </c>
      <c r="B370" s="21" t="str">
        <f>IF($A370="","",IF(COUNTIF(祝日マスタ!$A:$A, DATE(IF($C$2+10&lt;=3, $C$1+1, $C$1), $C$2+10, $A370)),"祝",TEXT(DATE(IF($C$2+10&lt;=3, $C$1+1, $C$1), $C$2+10, $A370), "aaa")))</f>
        <v>木</v>
      </c>
      <c r="C370" s="61" t="str">
        <f>IF($A370="","",IFERROR(VLOOKUP(DATE(IF($C$2+10&lt;=3, $C$1+1, $C$1), $C$2+10, $A370),祝日マスタ!$A:$B,2,FALSE),""))</f>
        <v/>
      </c>
      <c r="D370" s="62"/>
      <c r="E370" s="42"/>
      <c r="F370" s="42"/>
      <c r="G370" s="42"/>
      <c r="H370" s="42"/>
      <c r="I370" s="20"/>
      <c r="J370" s="13"/>
      <c r="K370" s="13"/>
      <c r="L370" s="13"/>
      <c r="M370" s="13"/>
      <c r="N370" s="13"/>
      <c r="O370" s="13"/>
      <c r="P370" s="13"/>
      <c r="Q370" s="13"/>
    </row>
    <row r="371" spans="1:17" ht="30" customHeight="1" outlineLevel="1">
      <c r="A371" s="16">
        <f t="shared" si="10"/>
        <v>5</v>
      </c>
      <c r="B371" s="21" t="str">
        <f>IF($A371="","",IF(COUNTIF(祝日マスタ!$A:$A, DATE(IF($C$2+10&lt;=3, $C$1+1, $C$1), $C$2+10, $A371)),"祝",TEXT(DATE(IF($C$2+10&lt;=3, $C$1+1, $C$1), $C$2+10, $A371), "aaa")))</f>
        <v>金</v>
      </c>
      <c r="C371" s="61" t="str">
        <f>IF($A371="","",IFERROR(VLOOKUP(DATE(IF($C$2+10&lt;=3, $C$1+1, $C$1), $C$2+10, $A371),祝日マスタ!$A:$B,2,FALSE),""))</f>
        <v/>
      </c>
      <c r="D371" s="62"/>
      <c r="E371" s="42"/>
      <c r="F371" s="42"/>
      <c r="G371" s="42"/>
      <c r="H371" s="42"/>
      <c r="I371" s="20"/>
      <c r="J371" s="13"/>
      <c r="K371" s="13"/>
      <c r="L371" s="13"/>
      <c r="M371" s="13"/>
      <c r="N371" s="13"/>
      <c r="O371" s="13"/>
      <c r="P371" s="13"/>
      <c r="Q371" s="13"/>
    </row>
    <row r="372" spans="1:17" ht="30" customHeight="1" outlineLevel="1">
      <c r="A372" s="16">
        <f t="shared" si="10"/>
        <v>6</v>
      </c>
      <c r="B372" s="21" t="str">
        <f>IF($A372="","",IF(COUNTIF(祝日マスタ!$A:$A, DATE(IF($C$2+10&lt;=3, $C$1+1, $C$1), $C$2+10, $A372)),"祝",TEXT(DATE(IF($C$2+10&lt;=3, $C$1+1, $C$1), $C$2+10, $A372), "aaa")))</f>
        <v>土</v>
      </c>
      <c r="C372" s="61" t="str">
        <f>IF($A372="","",IFERROR(VLOOKUP(DATE(IF($C$2+10&lt;=3, $C$1+1, $C$1), $C$2+10, $A372),祝日マスタ!$A:$B,2,FALSE),""))</f>
        <v/>
      </c>
      <c r="D372" s="62"/>
      <c r="E372" s="43"/>
      <c r="F372" s="43"/>
      <c r="G372" s="43"/>
      <c r="H372" s="43"/>
      <c r="I372" s="20"/>
      <c r="J372" s="13"/>
      <c r="K372" s="13"/>
      <c r="L372" s="13"/>
      <c r="M372" s="13"/>
      <c r="N372" s="13"/>
      <c r="O372" s="13"/>
      <c r="P372" s="13"/>
      <c r="Q372" s="13"/>
    </row>
    <row r="373" spans="1:17" ht="30" customHeight="1" outlineLevel="1">
      <c r="A373" s="16">
        <f t="shared" si="10"/>
        <v>7</v>
      </c>
      <c r="B373" s="21" t="str">
        <f>IF($A373="","",IF(COUNTIF(祝日マスタ!$A:$A, DATE(IF($C$2+10&lt;=3, $C$1+1, $C$1), $C$2+10, $A373)),"祝",TEXT(DATE(IF($C$2+10&lt;=3, $C$1+1, $C$1), $C$2+10, $A373), "aaa")))</f>
        <v>日</v>
      </c>
      <c r="C373" s="61" t="str">
        <f>IF($A373="","",IFERROR(VLOOKUP(DATE(IF($C$2+10&lt;=3, $C$1+1, $C$1), $C$2+10, $A373),祝日マスタ!$A:$B,2,FALSE),""))</f>
        <v/>
      </c>
      <c r="D373" s="62"/>
      <c r="E373" s="42"/>
      <c r="F373" s="42"/>
      <c r="G373" s="42"/>
      <c r="H373" s="42"/>
      <c r="I373" s="20"/>
      <c r="J373" s="13"/>
      <c r="K373" s="13"/>
      <c r="L373" s="13"/>
      <c r="M373" s="13"/>
      <c r="N373" s="13"/>
      <c r="O373" s="13"/>
      <c r="P373" s="13"/>
      <c r="Q373" s="13"/>
    </row>
    <row r="374" spans="1:17" ht="36.75" customHeight="1" outlineLevel="1">
      <c r="A374" s="16">
        <f t="shared" si="10"/>
        <v>8</v>
      </c>
      <c r="B374" s="21" t="str">
        <f>IF($A374="","",IF(COUNTIF(祝日マスタ!$A:$A, DATE(IF($C$2+10&lt;=3, $C$1+1, $C$1), $C$2+10, $A374)),"祝",TEXT(DATE(IF($C$2+10&lt;=3, $C$1+1, $C$1), $C$2+10, $A374), "aaa")))</f>
        <v>月</v>
      </c>
      <c r="C374" s="61" t="str">
        <f>IF($A374="","",IFERROR(VLOOKUP(DATE(IF($C$2+10&lt;=3, $C$1+1, $C$1), $C$2+10, $A374),祝日マスタ!$A:$B,2,FALSE),""))</f>
        <v/>
      </c>
      <c r="D374" s="62"/>
      <c r="E374" s="44"/>
      <c r="F374" s="44"/>
      <c r="G374" s="44"/>
      <c r="H374" s="44"/>
      <c r="I374" s="20"/>
      <c r="J374" s="13"/>
      <c r="K374" s="13"/>
      <c r="L374" s="13"/>
      <c r="M374" s="13"/>
      <c r="N374" s="13"/>
      <c r="O374" s="13"/>
      <c r="P374" s="13"/>
      <c r="Q374" s="13"/>
    </row>
    <row r="375" spans="1:17" ht="30" customHeight="1" outlineLevel="1">
      <c r="A375" s="16">
        <f t="shared" si="10"/>
        <v>9</v>
      </c>
      <c r="B375" s="21" t="str">
        <f>IF($A375="","",IF(COUNTIF(祝日マスタ!$A:$A, DATE(IF($C$2+10&lt;=3, $C$1+1, $C$1), $C$2+10, $A375)),"祝",TEXT(DATE(IF($C$2+10&lt;=3, $C$1+1, $C$1), $C$2+10, $A375), "aaa")))</f>
        <v>火</v>
      </c>
      <c r="C375" s="61" t="str">
        <f>IF($A375="","",IFERROR(VLOOKUP(DATE(IF($C$2+10&lt;=3, $C$1+1, $C$1), $C$2+10, $A375),祝日マスタ!$A:$B,2,FALSE),""))</f>
        <v/>
      </c>
      <c r="D375" s="62"/>
      <c r="E375" s="45"/>
      <c r="F375" s="45"/>
      <c r="G375" s="45"/>
      <c r="H375" s="45"/>
      <c r="I375" s="20"/>
      <c r="J375" s="13"/>
      <c r="K375" s="13"/>
      <c r="L375" s="13"/>
      <c r="M375" s="13"/>
      <c r="N375" s="13"/>
      <c r="O375" s="13"/>
      <c r="P375" s="13"/>
      <c r="Q375" s="13"/>
    </row>
    <row r="376" spans="1:17" ht="30" customHeight="1" outlineLevel="1">
      <c r="A376" s="16">
        <f t="shared" si="10"/>
        <v>10</v>
      </c>
      <c r="B376" s="21" t="str">
        <f>IF($A376="","",IF(COUNTIF(祝日マスタ!$A:$A, DATE(IF($C$2+10&lt;=3, $C$1+1, $C$1), $C$2+10, $A376)),"祝",TEXT(DATE(IF($C$2+10&lt;=3, $C$1+1, $C$1), $C$2+10, $A376), "aaa")))</f>
        <v>水</v>
      </c>
      <c r="C376" s="61" t="str">
        <f>IF($A376="","",IFERROR(VLOOKUP(DATE(IF($C$2+10&lt;=3, $C$1+1, $C$1), $C$2+10, $A376),祝日マスタ!$A:$B,2,FALSE),""))</f>
        <v/>
      </c>
      <c r="D376" s="62"/>
      <c r="E376" s="42"/>
      <c r="F376" s="42"/>
      <c r="G376" s="42"/>
      <c r="H376" s="42"/>
      <c r="I376" s="20"/>
      <c r="J376" s="13"/>
      <c r="K376" s="13"/>
      <c r="L376" s="13"/>
      <c r="M376" s="13"/>
      <c r="N376" s="13"/>
      <c r="O376" s="13"/>
      <c r="P376" s="13"/>
      <c r="Q376" s="13"/>
    </row>
    <row r="377" spans="1:17" ht="30" customHeight="1" outlineLevel="1">
      <c r="A377" s="16">
        <f t="shared" si="10"/>
        <v>11</v>
      </c>
      <c r="B377" s="21" t="str">
        <f>IF($A377="","",IF(COUNTIF(祝日マスタ!$A:$A, DATE(IF($C$2+10&lt;=3, $C$1+1, $C$1), $C$2+10, $A377)),"祝",TEXT(DATE(IF($C$2+10&lt;=3, $C$1+1, $C$1), $C$2+10, $A377), "aaa")))</f>
        <v>祝</v>
      </c>
      <c r="C377" s="61" t="str">
        <f>IF($A377="","",IFERROR(VLOOKUP(DATE(IF($C$2+10&lt;=3, $C$1+1, $C$1), $C$2+10, $A377),祝日マスタ!$A:$B,2,FALSE),""))</f>
        <v>建国記念の日</v>
      </c>
      <c r="D377" s="62"/>
      <c r="E377" s="42"/>
      <c r="F377" s="42"/>
      <c r="G377" s="42"/>
      <c r="H377" s="42"/>
      <c r="I377" s="20"/>
      <c r="J377" s="13"/>
      <c r="K377" s="13"/>
      <c r="L377" s="13"/>
      <c r="M377" s="13"/>
      <c r="N377" s="13"/>
      <c r="O377" s="13"/>
      <c r="P377" s="13"/>
      <c r="Q377" s="13"/>
    </row>
    <row r="378" spans="1:17" ht="30" customHeight="1" outlineLevel="1">
      <c r="A378" s="16">
        <f t="shared" si="10"/>
        <v>12</v>
      </c>
      <c r="B378" s="21" t="str">
        <f>IF($A378="","",IF(COUNTIF(祝日マスタ!$A:$A, DATE(IF($C$2+10&lt;=3, $C$1+1, $C$1), $C$2+10, $A378)),"祝",TEXT(DATE(IF($C$2+10&lt;=3, $C$1+1, $C$1), $C$2+10, $A378), "aaa")))</f>
        <v>金</v>
      </c>
      <c r="C378" s="61" t="str">
        <f>IF($A378="","",IFERROR(VLOOKUP(DATE(IF($C$2+10&lt;=3, $C$1+1, $C$1), $C$2+10, $A378),祝日マスタ!$A:$B,2,FALSE),""))</f>
        <v/>
      </c>
      <c r="D378" s="62"/>
      <c r="E378" s="42"/>
      <c r="F378" s="42"/>
      <c r="G378" s="42"/>
      <c r="H378" s="42"/>
      <c r="I378" s="20"/>
      <c r="J378" s="13"/>
      <c r="K378" s="13"/>
      <c r="L378" s="13"/>
      <c r="M378" s="13"/>
      <c r="N378" s="13"/>
      <c r="O378" s="13"/>
      <c r="P378" s="13"/>
      <c r="Q378" s="13"/>
    </row>
    <row r="379" spans="1:17" ht="30" customHeight="1" outlineLevel="1">
      <c r="A379" s="16">
        <f t="shared" si="10"/>
        <v>13</v>
      </c>
      <c r="B379" s="21" t="str">
        <f>IF($A379="","",IF(COUNTIF(祝日マスタ!$A:$A, DATE(IF($C$2+10&lt;=3, $C$1+1, $C$1), $C$2+10, $A379)),"祝",TEXT(DATE(IF($C$2+10&lt;=3, $C$1+1, $C$1), $C$2+10, $A379), "aaa")))</f>
        <v>土</v>
      </c>
      <c r="C379" s="61" t="str">
        <f>IF($A379="","",IFERROR(VLOOKUP(DATE(IF($C$2+10&lt;=3, $C$1+1, $C$1), $C$2+10, $A379),祝日マスタ!$A:$B,2,FALSE),""))</f>
        <v/>
      </c>
      <c r="D379" s="62"/>
      <c r="E379" s="42"/>
      <c r="F379" s="42"/>
      <c r="G379" s="42"/>
      <c r="H379" s="42"/>
      <c r="I379" s="20"/>
      <c r="J379" s="13"/>
      <c r="K379" s="13"/>
      <c r="L379" s="13"/>
      <c r="M379" s="13"/>
      <c r="N379" s="13"/>
      <c r="O379" s="13"/>
      <c r="P379" s="13"/>
      <c r="Q379" s="13"/>
    </row>
    <row r="380" spans="1:17" ht="30" customHeight="1" outlineLevel="1">
      <c r="A380" s="16">
        <f t="shared" si="10"/>
        <v>14</v>
      </c>
      <c r="B380" s="21" t="str">
        <f>IF($A380="","",IF(COUNTIF(祝日マスタ!$A:$A, DATE(IF($C$2+10&lt;=3, $C$1+1, $C$1), $C$2+10, $A380)),"祝",TEXT(DATE(IF($C$2+10&lt;=3, $C$1+1, $C$1), $C$2+10, $A380), "aaa")))</f>
        <v>日</v>
      </c>
      <c r="C380" s="61" t="str">
        <f>IF($A380="","",IFERROR(VLOOKUP(DATE(IF($C$2+10&lt;=3, $C$1+1, $C$1), $C$2+10, $A380),祝日マスタ!$A:$B,2,FALSE),""))</f>
        <v/>
      </c>
      <c r="D380" s="62"/>
      <c r="E380" s="43"/>
      <c r="F380" s="43"/>
      <c r="G380" s="43"/>
      <c r="H380" s="43"/>
      <c r="I380" s="20"/>
      <c r="J380" s="13"/>
      <c r="K380" s="13"/>
      <c r="L380" s="13"/>
      <c r="M380" s="13"/>
      <c r="N380" s="13"/>
      <c r="O380" s="13"/>
      <c r="P380" s="13"/>
      <c r="Q380" s="13"/>
    </row>
    <row r="381" spans="1:17" ht="30" customHeight="1" outlineLevel="1">
      <c r="A381" s="16">
        <f t="shared" si="10"/>
        <v>15</v>
      </c>
      <c r="B381" s="21" t="str">
        <f>IF($A381="","",IF(COUNTIF(祝日マスタ!$A:$A, DATE(IF($C$2+10&lt;=3, $C$1+1, $C$1), $C$2+10, $A381)),"祝",TEXT(DATE(IF($C$2+10&lt;=3, $C$1+1, $C$1), $C$2+10, $A381), "aaa")))</f>
        <v>月</v>
      </c>
      <c r="C381" s="61" t="str">
        <f>IF($A381="","",IFERROR(VLOOKUP(DATE(IF($C$2+10&lt;=3, $C$1+1, $C$1), $C$2+10, $A381),祝日マスタ!$A:$B,2,FALSE),""))</f>
        <v/>
      </c>
      <c r="D381" s="62"/>
      <c r="E381" s="42"/>
      <c r="F381" s="42"/>
      <c r="G381" s="42"/>
      <c r="H381" s="42"/>
      <c r="I381" s="20"/>
      <c r="J381" s="13"/>
      <c r="K381" s="13"/>
      <c r="L381" s="13"/>
      <c r="M381" s="13"/>
      <c r="N381" s="13"/>
      <c r="O381" s="13"/>
      <c r="P381" s="13"/>
      <c r="Q381" s="13"/>
    </row>
    <row r="382" spans="1:17" ht="30" customHeight="1" outlineLevel="1">
      <c r="A382" s="16">
        <f t="shared" si="10"/>
        <v>16</v>
      </c>
      <c r="B382" s="21" t="str">
        <f>IF($A382="","",IF(COUNTIF(祝日マスタ!$A:$A, DATE(IF($C$2+10&lt;=3, $C$1+1, $C$1), $C$2+10, $A382)),"祝",TEXT(DATE(IF($C$2+10&lt;=3, $C$1+1, $C$1), $C$2+10, $A382), "aaa")))</f>
        <v>火</v>
      </c>
      <c r="C382" s="61" t="str">
        <f>IF($A382="","",IFERROR(VLOOKUP(DATE(IF($C$2+10&lt;=3, $C$1+1, $C$1), $C$2+10, $A382),祝日マスタ!$A:$B,2,FALSE),""))</f>
        <v/>
      </c>
      <c r="D382" s="62"/>
      <c r="E382" s="42"/>
      <c r="F382" s="42"/>
      <c r="G382" s="42"/>
      <c r="H382" s="42"/>
      <c r="I382" s="20"/>
      <c r="J382" s="13"/>
      <c r="K382" s="13"/>
      <c r="L382" s="13"/>
      <c r="M382" s="13"/>
      <c r="N382" s="13"/>
      <c r="O382" s="13"/>
      <c r="P382" s="13"/>
      <c r="Q382" s="13"/>
    </row>
    <row r="383" spans="1:17" ht="30" customHeight="1" outlineLevel="1">
      <c r="A383" s="16">
        <f t="shared" si="10"/>
        <v>17</v>
      </c>
      <c r="B383" s="21" t="str">
        <f>IF($A383="","",IF(COUNTIF(祝日マスタ!$A:$A, DATE(IF($C$2+10&lt;=3, $C$1+1, $C$1), $C$2+10, $A383)),"祝",TEXT(DATE(IF($C$2+10&lt;=3, $C$1+1, $C$1), $C$2+10, $A383), "aaa")))</f>
        <v>水</v>
      </c>
      <c r="C383" s="61" t="str">
        <f>IF($A383="","",IFERROR(VLOOKUP(DATE(IF($C$2+10&lt;=3, $C$1+1, $C$1), $C$2+10, $A383),祝日マスタ!$A:$B,2,FALSE),""))</f>
        <v/>
      </c>
      <c r="D383" s="62"/>
      <c r="E383" s="42"/>
      <c r="F383" s="42"/>
      <c r="G383" s="42"/>
      <c r="H383" s="42"/>
      <c r="I383" s="20"/>
      <c r="J383" s="13"/>
      <c r="K383" s="13"/>
      <c r="L383" s="13"/>
      <c r="M383" s="13"/>
      <c r="N383" s="13"/>
      <c r="O383" s="13"/>
      <c r="P383" s="13"/>
      <c r="Q383" s="13"/>
    </row>
    <row r="384" spans="1:17" ht="30" customHeight="1" outlineLevel="1">
      <c r="A384" s="16">
        <f t="shared" si="10"/>
        <v>18</v>
      </c>
      <c r="B384" s="21" t="str">
        <f>IF($A384="","",IF(COUNTIF(祝日マスタ!$A:$A, DATE(IF($C$2+10&lt;=3, $C$1+1, $C$1), $C$2+10, $A384)),"祝",TEXT(DATE(IF($C$2+10&lt;=3, $C$1+1, $C$1), $C$2+10, $A384), "aaa")))</f>
        <v>木</v>
      </c>
      <c r="C384" s="61" t="str">
        <f>IF($A384="","",IFERROR(VLOOKUP(DATE(IF($C$2+10&lt;=3, $C$1+1, $C$1), $C$2+10, $A384),祝日マスタ!$A:$B,2,FALSE),""))</f>
        <v/>
      </c>
      <c r="D384" s="62"/>
      <c r="E384" s="42"/>
      <c r="F384" s="42"/>
      <c r="G384" s="42"/>
      <c r="H384" s="42"/>
      <c r="I384" s="20"/>
      <c r="J384" s="13"/>
      <c r="K384" s="13"/>
      <c r="L384" s="13"/>
      <c r="M384" s="13"/>
      <c r="N384" s="13"/>
      <c r="O384" s="13"/>
      <c r="P384" s="13"/>
      <c r="Q384" s="13"/>
    </row>
    <row r="385" spans="1:17" ht="30" customHeight="1" outlineLevel="1">
      <c r="A385" s="16">
        <f t="shared" si="10"/>
        <v>19</v>
      </c>
      <c r="B385" s="21" t="str">
        <f>IF($A385="","",IF(COUNTIF(祝日マスタ!$A:$A, DATE(IF($C$2+10&lt;=3, $C$1+1, $C$1), $C$2+10, $A385)),"祝",TEXT(DATE(IF($C$2+10&lt;=3, $C$1+1, $C$1), $C$2+10, $A385), "aaa")))</f>
        <v>金</v>
      </c>
      <c r="C385" s="61" t="str">
        <f>IF($A385="","",IFERROR(VLOOKUP(DATE(IF($C$2+10&lt;=3, $C$1+1, $C$1), $C$2+10, $A385),祝日マスタ!$A:$B,2,FALSE),""))</f>
        <v/>
      </c>
      <c r="D385" s="62"/>
      <c r="E385" s="42"/>
      <c r="F385" s="42"/>
      <c r="G385" s="42"/>
      <c r="H385" s="42"/>
      <c r="I385" s="20"/>
      <c r="J385" s="13"/>
      <c r="K385" s="13"/>
      <c r="L385" s="13"/>
      <c r="M385" s="13"/>
      <c r="N385" s="13"/>
      <c r="O385" s="13"/>
      <c r="P385" s="13"/>
      <c r="Q385" s="13"/>
    </row>
    <row r="386" spans="1:17" ht="30" customHeight="1" outlineLevel="1">
      <c r="A386" s="16">
        <f t="shared" si="10"/>
        <v>20</v>
      </c>
      <c r="B386" s="21" t="str">
        <f>IF($A386="","",IF(COUNTIF(祝日マスタ!$A:$A, DATE(IF($C$2+10&lt;=3, $C$1+1, $C$1), $C$2+10, $A386)),"祝",TEXT(DATE(IF($C$2+10&lt;=3, $C$1+1, $C$1), $C$2+10, $A386), "aaa")))</f>
        <v>土</v>
      </c>
      <c r="C386" s="61" t="str">
        <f>IF($A386="","",IFERROR(VLOOKUP(DATE(IF($C$2+10&lt;=3, $C$1+1, $C$1), $C$2+10, $A386),祝日マスタ!$A:$B,2,FALSE),""))</f>
        <v/>
      </c>
      <c r="D386" s="62"/>
      <c r="E386" s="44"/>
      <c r="F386" s="44"/>
      <c r="G386" s="44"/>
      <c r="H386" s="44"/>
      <c r="I386" s="20"/>
      <c r="J386" s="13"/>
      <c r="K386" s="13"/>
      <c r="L386" s="13"/>
      <c r="M386" s="13"/>
      <c r="N386" s="13"/>
      <c r="O386" s="13"/>
      <c r="P386" s="13"/>
      <c r="Q386" s="13"/>
    </row>
    <row r="387" spans="1:17" ht="30" customHeight="1" outlineLevel="1">
      <c r="A387" s="16">
        <f t="shared" si="10"/>
        <v>21</v>
      </c>
      <c r="B387" s="21" t="str">
        <f>IF($A387="","",IF(COUNTIF(祝日マスタ!$A:$A, DATE(IF($C$2+10&lt;=3, $C$1+1, $C$1), $C$2+10, $A387)),"祝",TEXT(DATE(IF($C$2+10&lt;=3, $C$1+1, $C$1), $C$2+10, $A387), "aaa")))</f>
        <v>日</v>
      </c>
      <c r="C387" s="61" t="str">
        <f>IF($A387="","",IFERROR(VLOOKUP(DATE(IF($C$2+10&lt;=3, $C$1+1, $C$1), $C$2+10, $A387),祝日マスタ!$A:$B,2,FALSE),""))</f>
        <v/>
      </c>
      <c r="D387" s="62"/>
      <c r="E387" s="44"/>
      <c r="F387" s="44"/>
      <c r="G387" s="44"/>
      <c r="H387" s="44"/>
      <c r="I387" s="20"/>
      <c r="J387" s="13"/>
      <c r="K387" s="13"/>
      <c r="L387" s="13"/>
      <c r="M387" s="13"/>
      <c r="N387" s="13"/>
      <c r="O387" s="13"/>
      <c r="P387" s="13"/>
      <c r="Q387" s="13"/>
    </row>
    <row r="388" spans="1:17" ht="30" customHeight="1" outlineLevel="1">
      <c r="A388" s="16">
        <f t="shared" si="10"/>
        <v>22</v>
      </c>
      <c r="B388" s="21" t="str">
        <f>IF($A388="","",IF(COUNTIF(祝日マスタ!$A:$A, DATE(IF($C$2+10&lt;=3, $C$1+1, $C$1), $C$2+10, $A388)),"祝",TEXT(DATE(IF($C$2+10&lt;=3, $C$1+1, $C$1), $C$2+10, $A388), "aaa")))</f>
        <v>月</v>
      </c>
      <c r="C388" s="61" t="str">
        <f>IF($A388="","",IFERROR(VLOOKUP(DATE(IF($C$2+10&lt;=3, $C$1+1, $C$1), $C$2+10, $A388),祝日マスタ!$A:$B,2,FALSE),""))</f>
        <v/>
      </c>
      <c r="D388" s="62"/>
      <c r="E388" s="44"/>
      <c r="F388" s="44"/>
      <c r="G388" s="44"/>
      <c r="H388" s="44"/>
      <c r="I388" s="20"/>
      <c r="J388" s="13"/>
      <c r="K388" s="13"/>
      <c r="L388" s="13"/>
      <c r="M388" s="13"/>
      <c r="N388" s="13"/>
      <c r="O388" s="13"/>
      <c r="P388" s="13"/>
      <c r="Q388" s="13"/>
    </row>
    <row r="389" spans="1:17" ht="30" customHeight="1" outlineLevel="1">
      <c r="A389" s="16">
        <f t="shared" si="10"/>
        <v>23</v>
      </c>
      <c r="B389" s="21" t="str">
        <f>IF($A389="","",IF(COUNTIF(祝日マスタ!$A:$A, DATE(IF($C$2+10&lt;=3, $C$1+1, $C$1), $C$2+10, $A389)),"祝",TEXT(DATE(IF($C$2+10&lt;=3, $C$1+1, $C$1), $C$2+10, $A389), "aaa")))</f>
        <v>祝</v>
      </c>
      <c r="C389" s="61" t="str">
        <f>IF($A389="","",IFERROR(VLOOKUP(DATE(IF($C$2+10&lt;=3, $C$1+1, $C$1), $C$2+10, $A389),祝日マスタ!$A:$B,2,FALSE),""))</f>
        <v>天皇誕生日</v>
      </c>
      <c r="D389" s="62"/>
      <c r="E389" s="44"/>
      <c r="F389" s="44"/>
      <c r="G389" s="44"/>
      <c r="H389" s="44"/>
      <c r="I389" s="20"/>
      <c r="J389" s="13"/>
      <c r="K389" s="13"/>
      <c r="L389" s="13"/>
      <c r="M389" s="13"/>
      <c r="N389" s="13"/>
      <c r="O389" s="13"/>
      <c r="P389" s="13"/>
      <c r="Q389" s="13"/>
    </row>
    <row r="390" spans="1:17" ht="30" customHeight="1" outlineLevel="1">
      <c r="A390" s="16">
        <f t="shared" si="10"/>
        <v>24</v>
      </c>
      <c r="B390" s="21" t="str">
        <f>IF($A390="","",IF(COUNTIF(祝日マスタ!$A:$A, DATE(IF($C$2+10&lt;=3, $C$1+1, $C$1), $C$2+10, $A390)),"祝",TEXT(DATE(IF($C$2+10&lt;=3, $C$1+1, $C$1), $C$2+10, $A390), "aaa")))</f>
        <v>水</v>
      </c>
      <c r="C390" s="61" t="str">
        <f>IF($A390="","",IFERROR(VLOOKUP(DATE(IF($C$2+10&lt;=3, $C$1+1, $C$1), $C$2+10, $A390),祝日マスタ!$A:$B,2,FALSE),""))</f>
        <v/>
      </c>
      <c r="D390" s="62"/>
      <c r="E390" s="44"/>
      <c r="F390" s="44"/>
      <c r="G390" s="44"/>
      <c r="H390" s="44"/>
      <c r="I390" s="20"/>
      <c r="J390" s="13"/>
      <c r="K390" s="13"/>
      <c r="L390" s="13"/>
      <c r="M390" s="13"/>
      <c r="N390" s="13"/>
      <c r="O390" s="13"/>
      <c r="P390" s="13"/>
      <c r="Q390" s="13"/>
    </row>
    <row r="391" spans="1:17" ht="30" customHeight="1" outlineLevel="1">
      <c r="A391" s="16">
        <f t="shared" si="10"/>
        <v>25</v>
      </c>
      <c r="B391" s="21" t="str">
        <f>IF($A391="","",IF(COUNTIF(祝日マスタ!$A:$A, DATE(IF($C$2+10&lt;=3, $C$1+1, $C$1), $C$2+10, $A391)),"祝",TEXT(DATE(IF($C$2+10&lt;=3, $C$1+1, $C$1), $C$2+10, $A391), "aaa")))</f>
        <v>木</v>
      </c>
      <c r="C391" s="61" t="str">
        <f>IF($A391="","",IFERROR(VLOOKUP(DATE(IF($C$2+10&lt;=3, $C$1+1, $C$1), $C$2+10, $A391),祝日マスタ!$A:$B,2,FALSE),""))</f>
        <v/>
      </c>
      <c r="D391" s="62"/>
      <c r="E391" s="43"/>
      <c r="F391" s="43"/>
      <c r="G391" s="43"/>
      <c r="H391" s="43"/>
      <c r="I391" s="20"/>
      <c r="J391" s="13"/>
      <c r="K391" s="13"/>
      <c r="L391" s="13"/>
      <c r="M391" s="13"/>
      <c r="N391" s="13"/>
      <c r="O391" s="13"/>
      <c r="P391" s="13"/>
      <c r="Q391" s="13"/>
    </row>
    <row r="392" spans="1:17" ht="30" customHeight="1" outlineLevel="1">
      <c r="A392" s="16">
        <f t="shared" si="10"/>
        <v>26</v>
      </c>
      <c r="B392" s="21" t="str">
        <f>IF($A392="","",IF(COUNTIF(祝日マスタ!$A:$A, DATE(IF($C$2+10&lt;=3, $C$1+1, $C$1), $C$2+10, $A392)),"祝",TEXT(DATE(IF($C$2+10&lt;=3, $C$1+1, $C$1), $C$2+10, $A392), "aaa")))</f>
        <v>金</v>
      </c>
      <c r="C392" s="61" t="str">
        <f>IF($A392="","",IFERROR(VLOOKUP(DATE(IF($C$2+10&lt;=3, $C$1+1, $C$1), $C$2+10, $A392),祝日マスタ!$A:$B,2,FALSE),""))</f>
        <v/>
      </c>
      <c r="D392" s="62"/>
      <c r="E392" s="42"/>
      <c r="F392" s="42"/>
      <c r="G392" s="42"/>
      <c r="H392" s="42"/>
      <c r="I392" s="20"/>
      <c r="J392" s="13"/>
      <c r="K392" s="13"/>
      <c r="L392" s="13"/>
      <c r="M392" s="13"/>
      <c r="N392" s="13"/>
      <c r="O392" s="13"/>
      <c r="P392" s="13"/>
      <c r="Q392" s="13"/>
    </row>
    <row r="393" spans="1:17" ht="30" customHeight="1" outlineLevel="1">
      <c r="A393" s="16">
        <f t="shared" si="10"/>
        <v>27</v>
      </c>
      <c r="B393" s="21" t="str">
        <f>IF($A393="","",IF(COUNTIF(祝日マスタ!$A:$A, DATE(IF($C$2+10&lt;=3, $C$1+1, $C$1), $C$2+10, $A393)),"祝",TEXT(DATE(IF($C$2+10&lt;=3, $C$1+1, $C$1), $C$2+10, $A393), "aaa")))</f>
        <v>土</v>
      </c>
      <c r="C393" s="61" t="str">
        <f>IF($A393="","",IFERROR(VLOOKUP(DATE(IF($C$2+10&lt;=3, $C$1+1, $C$1), $C$2+10, $A393),祝日マスタ!$A:$B,2,FALSE),""))</f>
        <v/>
      </c>
      <c r="D393" s="62"/>
      <c r="E393" s="43"/>
      <c r="F393" s="43"/>
      <c r="G393" s="43"/>
      <c r="H393" s="43"/>
      <c r="I393" s="20"/>
      <c r="J393" s="13"/>
      <c r="K393" s="13"/>
      <c r="L393" s="13"/>
      <c r="M393" s="13"/>
      <c r="N393" s="13"/>
      <c r="O393" s="13"/>
      <c r="P393" s="13"/>
      <c r="Q393" s="13"/>
    </row>
    <row r="394" spans="1:17" ht="30" customHeight="1" outlineLevel="1">
      <c r="A394" s="16">
        <f t="shared" si="10"/>
        <v>28</v>
      </c>
      <c r="B394" s="21" t="str">
        <f>IF($A394="","",IF(COUNTIF(祝日マスタ!$A:$A, DATE(IF($C$2+10&lt;=3, $C$1+1, $C$1), $C$2+10, $A394)),"祝",TEXT(DATE(IF($C$2+10&lt;=3, $C$1+1, $C$1), $C$2+10, $A394), "aaa")))</f>
        <v>日</v>
      </c>
      <c r="C394" s="61" t="str">
        <f>IF($A394="","",IFERROR(VLOOKUP(DATE(IF($C$2+10&lt;=3, $C$1+1, $C$1), $C$2+10, $A394),祝日マスタ!$A:$B,2,FALSE),""))</f>
        <v/>
      </c>
      <c r="D394" s="62"/>
      <c r="E394" s="42"/>
      <c r="F394" s="42"/>
      <c r="G394" s="42"/>
      <c r="H394" s="42"/>
      <c r="I394" s="20"/>
      <c r="J394" s="13"/>
      <c r="K394" s="13"/>
      <c r="L394" s="13"/>
      <c r="M394" s="13"/>
      <c r="N394" s="13"/>
      <c r="O394" s="13"/>
      <c r="P394" s="13"/>
      <c r="Q394" s="13"/>
    </row>
    <row r="395" spans="1:17" ht="30" customHeight="1" outlineLevel="1">
      <c r="A395" s="16" t="str">
        <f t="shared" si="10"/>
        <v/>
      </c>
      <c r="B395" s="21" t="str">
        <f>IF($A395="","",IF(COUNTIF(祝日マスタ!$A:$A, DATE(IF($C$2+10&lt;=3, $C$1+1, $C$1), $C$2+10, $A395)),"祝",TEXT(DATE(IF($C$2+10&lt;=3, $C$1+1, $C$1), $C$2+10, $A395), "aaa")))</f>
        <v/>
      </c>
      <c r="C395" s="61" t="str">
        <f>IF($A395="","",IFERROR(VLOOKUP(DATE(IF($C$2+10&lt;=3, $C$1+1, $C$1), $C$2+10, $A395),祝日マスタ!$A:$B,2,FALSE),""))</f>
        <v/>
      </c>
      <c r="D395" s="62"/>
      <c r="E395" s="46"/>
      <c r="F395" s="46"/>
      <c r="G395" s="46"/>
      <c r="H395" s="46"/>
      <c r="I395" s="20"/>
      <c r="J395" s="13"/>
      <c r="K395" s="13"/>
      <c r="L395" s="13"/>
      <c r="M395" s="13"/>
      <c r="N395" s="13"/>
      <c r="O395" s="13"/>
      <c r="P395" s="13"/>
      <c r="Q395" s="13"/>
    </row>
    <row r="396" spans="1:17" ht="30" customHeight="1" outlineLevel="1">
      <c r="A396" s="16" t="str">
        <f t="shared" si="10"/>
        <v/>
      </c>
      <c r="B396" s="21" t="str">
        <f>IF($A396="","",IF(COUNTIF(祝日マスタ!$A:$A, DATE(IF($C$2+10&lt;=3, $C$1+1, $C$1), $C$2+10, $A396)),"祝",TEXT(DATE(IF($C$2+10&lt;=3, $C$1+1, $C$1), $C$2+10, $A396), "aaa")))</f>
        <v/>
      </c>
      <c r="C396" s="61" t="str">
        <f>IF($A396="","",IFERROR(VLOOKUP(DATE(IF($C$2+10&lt;=3, $C$1+1, $C$1), $C$2+10, $A396),祝日マスタ!$A:$B,2,FALSE),""))</f>
        <v/>
      </c>
      <c r="D396" s="62"/>
      <c r="E396" s="42"/>
      <c r="F396" s="42"/>
      <c r="G396" s="42"/>
      <c r="H396" s="42"/>
      <c r="I396" s="20"/>
      <c r="J396" s="13"/>
      <c r="K396" s="13"/>
      <c r="L396" s="13"/>
      <c r="M396" s="13"/>
      <c r="N396" s="13"/>
      <c r="O396" s="13"/>
      <c r="P396" s="13"/>
      <c r="Q396" s="13"/>
    </row>
    <row r="397" spans="1:17" ht="30" customHeight="1" outlineLevel="1">
      <c r="A397" s="16" t="str">
        <f t="shared" si="10"/>
        <v/>
      </c>
      <c r="B397" s="21" t="str">
        <f>IF($A397="","",IF(COUNTIF(祝日マスタ!$A:$A, DATE(IF($C$2+10&lt;=3, $C$1+1, $C$1), $C$2+10, $A397)),"祝",TEXT(DATE(IF($C$2+10&lt;=3, $C$1+1, $C$1), $C$2+10, $A397), "aaa")))</f>
        <v/>
      </c>
      <c r="C397" s="61" t="str">
        <f>IF($A397="","",IFERROR(VLOOKUP(DATE(IF($C$2+10&lt;=3, $C$1+1, $C$1), $C$2+10, $A397),祝日マスタ!$A:$B,2,FALSE),""))</f>
        <v/>
      </c>
      <c r="D397" s="62"/>
      <c r="E397" s="42"/>
      <c r="F397" s="42"/>
      <c r="G397" s="42"/>
      <c r="H397" s="42"/>
      <c r="I397" s="20"/>
      <c r="J397" s="13"/>
      <c r="K397" s="13"/>
      <c r="L397" s="13"/>
      <c r="M397" s="13"/>
      <c r="N397" s="13"/>
      <c r="O397" s="13"/>
      <c r="P397" s="13"/>
      <c r="Q397" s="13"/>
    </row>
    <row r="398" spans="1:17" ht="30" customHeight="1" outlineLevel="1">
      <c r="A398" s="63" t="s">
        <v>32</v>
      </c>
      <c r="B398" s="63"/>
      <c r="C398" s="64"/>
      <c r="D398" s="65"/>
      <c r="E398" s="65"/>
      <c r="F398" s="66"/>
      <c r="G398" s="66"/>
      <c r="H398" s="66"/>
      <c r="I398" s="66"/>
      <c r="J398" s="13"/>
      <c r="K398" s="13"/>
      <c r="L398" s="13"/>
      <c r="M398" s="13"/>
      <c r="N398" s="13"/>
      <c r="O398" s="13"/>
      <c r="P398" s="13"/>
      <c r="Q398" s="13"/>
    </row>
    <row r="399" spans="1:17" ht="23.65" customHeight="1">
      <c r="A399" s="13"/>
      <c r="B399" s="13"/>
      <c r="C399" s="13"/>
      <c r="D399" s="13"/>
      <c r="E399" s="51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28.35" customHeight="1">
      <c r="A400" s="9" t="str">
        <f>"令和"&amp;$C$1-2018&amp;"年度年間予定表("&amp;A402&amp;")"</f>
        <v>令和8年度年間予定表(3月)</v>
      </c>
      <c r="B400" s="39"/>
      <c r="C400" s="39"/>
      <c r="D400" s="39"/>
      <c r="E400" s="47"/>
      <c r="F400" s="39"/>
      <c r="G400" s="39"/>
      <c r="H400" s="39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12.5" customHeight="1">
      <c r="A401" s="48"/>
      <c r="B401" s="49"/>
      <c r="C401" s="49"/>
      <c r="D401" s="14"/>
      <c r="E401" s="50"/>
      <c r="F401" s="49"/>
      <c r="G401" s="49"/>
      <c r="H401" s="49"/>
      <c r="I401" s="49"/>
      <c r="J401" s="13"/>
      <c r="K401" s="13"/>
      <c r="L401" s="13"/>
      <c r="M401" s="13"/>
      <c r="N401" s="13"/>
      <c r="O401" s="13"/>
      <c r="P401" s="13"/>
      <c r="Q401" s="13"/>
    </row>
    <row r="402" spans="1:17" ht="30" customHeight="1">
      <c r="A402" s="67" t="str">
        <f>IF($C$2 + 11 &gt; 12, $C$2 + 11 - 12, $C$2 + 11) &amp; "月"</f>
        <v>3月</v>
      </c>
      <c r="B402" s="68"/>
      <c r="C402" s="69"/>
      <c r="D402" s="70"/>
      <c r="E402" s="70"/>
      <c r="F402" s="71"/>
      <c r="G402" s="71"/>
      <c r="H402" s="72"/>
      <c r="I402" s="73"/>
      <c r="J402" s="13"/>
      <c r="K402" s="13"/>
      <c r="L402" s="13"/>
      <c r="M402" s="13"/>
      <c r="N402" s="13"/>
      <c r="O402" s="13"/>
      <c r="P402" s="13"/>
      <c r="Q402" s="13"/>
    </row>
    <row r="403" spans="1:17" ht="30" customHeight="1" outlineLevel="1">
      <c r="A403" s="41">
        <v>1</v>
      </c>
      <c r="B403" s="21" t="str">
        <f>IF($A403="","",IF(COUNTIF(祝日マスタ!$A:$A, DATE(IF($C$2+11&lt;=3, $C$1+1, $C$1), $C$2+11, $A403)),"祝",TEXT(DATE(IF($C$2+11&lt;=3, $C$1+1, $C$1), $C$2+11, $A403), "aaa")))</f>
        <v>月</v>
      </c>
      <c r="C403" s="61" t="str">
        <f>IF($A403="","",IFERROR(VLOOKUP(DATE(IF($C$2+11&lt;=3, $C$1+1, $C$1), $C$2+11, $A403),祝日マスタ!$A:$B,2,FALSE),""))</f>
        <v/>
      </c>
      <c r="D403" s="62"/>
      <c r="E403" s="42"/>
      <c r="F403" s="42"/>
      <c r="G403" s="42"/>
      <c r="H403" s="42"/>
      <c r="I403" s="20"/>
      <c r="J403" s="13"/>
      <c r="K403" s="13"/>
      <c r="L403" s="13"/>
      <c r="M403" s="13"/>
      <c r="N403" s="13"/>
      <c r="O403" s="13"/>
      <c r="P403" s="13"/>
      <c r="Q403" s="13"/>
    </row>
    <row r="404" spans="1:17" ht="30" customHeight="1" outlineLevel="1">
      <c r="A404" s="16">
        <f>IF(OR(A403="", A403=DAY(EOMONTH(DATE(IF($C$2+11&lt;=3, $C$1+1, $C$1), $C$2+11, 1), 0))),"",A403+1)</f>
        <v>2</v>
      </c>
      <c r="B404" s="21" t="str">
        <f>IF($A404="","",IF(COUNTIF(祝日マスタ!$A:$A, DATE(IF($C$2+11&lt;=3, $C$1+1, $C$1), $C$2+11, $A404)),"祝",TEXT(DATE(IF($C$2+11&lt;=3, $C$1+1, $C$1), $C$2+11, $A404), "aaa")))</f>
        <v>火</v>
      </c>
      <c r="C404" s="61" t="str">
        <f>IF($A404="","",IFERROR(VLOOKUP(DATE(IF($C$2+11&lt;=3, $C$1+1, $C$1), $C$2+11, $A404),祝日マスタ!$A:$B,2,FALSE),""))</f>
        <v/>
      </c>
      <c r="D404" s="62"/>
      <c r="E404" s="42"/>
      <c r="F404" s="42"/>
      <c r="G404" s="42"/>
      <c r="H404" s="42"/>
      <c r="I404" s="20"/>
      <c r="J404" s="13"/>
      <c r="K404" s="13"/>
      <c r="L404" s="13"/>
      <c r="M404" s="13"/>
      <c r="N404" s="13"/>
      <c r="O404" s="13"/>
      <c r="P404" s="13"/>
      <c r="Q404" s="13"/>
    </row>
    <row r="405" spans="1:17" ht="30" customHeight="1" outlineLevel="1">
      <c r="A405" s="16">
        <f t="shared" ref="A405:A433" si="11">IF(OR(A404="", A404=DAY(EOMONTH(DATE(IF($C$2+11&lt;=3, $C$1+1, $C$1), $C$2+11, 1), 0))),"",A404+1)</f>
        <v>3</v>
      </c>
      <c r="B405" s="21" t="str">
        <f>IF($A405="","",IF(COUNTIF(祝日マスタ!$A:$A, DATE(IF($C$2+11&lt;=3, $C$1+1, $C$1), $C$2+11, $A405)),"祝",TEXT(DATE(IF($C$2+11&lt;=3, $C$1+1, $C$1), $C$2+11, $A405), "aaa")))</f>
        <v>水</v>
      </c>
      <c r="C405" s="61" t="str">
        <f>IF($A405="","",IFERROR(VLOOKUP(DATE(IF($C$2+11&lt;=3, $C$1+1, $C$1), $C$2+11, $A405),祝日マスタ!$A:$B,2,FALSE),""))</f>
        <v/>
      </c>
      <c r="D405" s="62"/>
      <c r="E405" s="42"/>
      <c r="F405" s="42"/>
      <c r="G405" s="42"/>
      <c r="H405" s="42"/>
      <c r="I405" s="20"/>
      <c r="J405" s="13"/>
      <c r="K405" s="13"/>
      <c r="L405" s="13"/>
      <c r="M405" s="13"/>
      <c r="N405" s="13"/>
      <c r="O405" s="13"/>
      <c r="P405" s="13"/>
      <c r="Q405" s="13"/>
    </row>
    <row r="406" spans="1:17" ht="30" customHeight="1" outlineLevel="1">
      <c r="A406" s="16">
        <f t="shared" si="11"/>
        <v>4</v>
      </c>
      <c r="B406" s="21" t="str">
        <f>IF($A406="","",IF(COUNTIF(祝日マスタ!$A:$A, DATE(IF($C$2+11&lt;=3, $C$1+1, $C$1), $C$2+11, $A406)),"祝",TEXT(DATE(IF($C$2+11&lt;=3, $C$1+1, $C$1), $C$2+11, $A406), "aaa")))</f>
        <v>木</v>
      </c>
      <c r="C406" s="61" t="str">
        <f>IF($A406="","",IFERROR(VLOOKUP(DATE(IF($C$2+11&lt;=3, $C$1+1, $C$1), $C$2+11, $A406),祝日マスタ!$A:$B,2,FALSE),""))</f>
        <v/>
      </c>
      <c r="D406" s="62"/>
      <c r="E406" s="42"/>
      <c r="F406" s="42"/>
      <c r="G406" s="42"/>
      <c r="H406" s="42"/>
      <c r="I406" s="20"/>
      <c r="J406" s="13"/>
      <c r="K406" s="13"/>
      <c r="L406" s="13"/>
      <c r="M406" s="13"/>
      <c r="N406" s="13"/>
      <c r="O406" s="13"/>
      <c r="P406" s="13"/>
      <c r="Q406" s="13"/>
    </row>
    <row r="407" spans="1:17" ht="30" customHeight="1" outlineLevel="1">
      <c r="A407" s="16">
        <f t="shared" si="11"/>
        <v>5</v>
      </c>
      <c r="B407" s="21" t="str">
        <f>IF($A407="","",IF(COUNTIF(祝日マスタ!$A:$A, DATE(IF($C$2+11&lt;=3, $C$1+1, $C$1), $C$2+11, $A407)),"祝",TEXT(DATE(IF($C$2+11&lt;=3, $C$1+1, $C$1), $C$2+11, $A407), "aaa")))</f>
        <v>金</v>
      </c>
      <c r="C407" s="61" t="str">
        <f>IF($A407="","",IFERROR(VLOOKUP(DATE(IF($C$2+11&lt;=3, $C$1+1, $C$1), $C$2+11, $A407),祝日マスタ!$A:$B,2,FALSE),""))</f>
        <v/>
      </c>
      <c r="D407" s="62"/>
      <c r="E407" s="42"/>
      <c r="F407" s="42"/>
      <c r="G407" s="42"/>
      <c r="H407" s="42"/>
      <c r="I407" s="20"/>
      <c r="J407" s="13"/>
      <c r="K407" s="13"/>
      <c r="L407" s="13"/>
      <c r="M407" s="13"/>
      <c r="N407" s="13"/>
      <c r="O407" s="13"/>
      <c r="P407" s="13"/>
      <c r="Q407" s="13"/>
    </row>
    <row r="408" spans="1:17" ht="30" customHeight="1" outlineLevel="1">
      <c r="A408" s="16">
        <f t="shared" si="11"/>
        <v>6</v>
      </c>
      <c r="B408" s="21" t="str">
        <f>IF($A408="","",IF(COUNTIF(祝日マスタ!$A:$A, DATE(IF($C$2+11&lt;=3, $C$1+1, $C$1), $C$2+11, $A408)),"祝",TEXT(DATE(IF($C$2+11&lt;=3, $C$1+1, $C$1), $C$2+11, $A408), "aaa")))</f>
        <v>土</v>
      </c>
      <c r="C408" s="61" t="str">
        <f>IF($A408="","",IFERROR(VLOOKUP(DATE(IF($C$2+11&lt;=3, $C$1+1, $C$1), $C$2+11, $A408),祝日マスタ!$A:$B,2,FALSE),""))</f>
        <v/>
      </c>
      <c r="D408" s="62"/>
      <c r="E408" s="43"/>
      <c r="F408" s="43"/>
      <c r="G408" s="43"/>
      <c r="H408" s="43"/>
      <c r="I408" s="20"/>
      <c r="J408" s="13"/>
      <c r="K408" s="13"/>
      <c r="L408" s="13"/>
      <c r="M408" s="13"/>
      <c r="N408" s="13"/>
      <c r="O408" s="13"/>
      <c r="P408" s="13"/>
      <c r="Q408" s="13"/>
    </row>
    <row r="409" spans="1:17" ht="30" customHeight="1" outlineLevel="1">
      <c r="A409" s="16">
        <f t="shared" si="11"/>
        <v>7</v>
      </c>
      <c r="B409" s="21" t="str">
        <f>IF($A409="","",IF(COUNTIF(祝日マスタ!$A:$A, DATE(IF($C$2+11&lt;=3, $C$1+1, $C$1), $C$2+11, $A409)),"祝",TEXT(DATE(IF($C$2+11&lt;=3, $C$1+1, $C$1), $C$2+11, $A409), "aaa")))</f>
        <v>日</v>
      </c>
      <c r="C409" s="61" t="str">
        <f>IF($A409="","",IFERROR(VLOOKUP(DATE(IF($C$2+11&lt;=3, $C$1+1, $C$1), $C$2+11, $A409),祝日マスタ!$A:$B,2,FALSE),""))</f>
        <v/>
      </c>
      <c r="D409" s="62"/>
      <c r="E409" s="42"/>
      <c r="F409" s="42"/>
      <c r="G409" s="42"/>
      <c r="H409" s="42"/>
      <c r="I409" s="20"/>
      <c r="J409" s="13"/>
      <c r="K409" s="13"/>
      <c r="L409" s="13"/>
      <c r="M409" s="13"/>
      <c r="N409" s="13"/>
      <c r="O409" s="13"/>
      <c r="P409" s="13"/>
      <c r="Q409" s="13"/>
    </row>
    <row r="410" spans="1:17" ht="36.75" customHeight="1" outlineLevel="1">
      <c r="A410" s="16">
        <f t="shared" si="11"/>
        <v>8</v>
      </c>
      <c r="B410" s="21" t="str">
        <f>IF($A410="","",IF(COUNTIF(祝日マスタ!$A:$A, DATE(IF($C$2+11&lt;=3, $C$1+1, $C$1), $C$2+11, $A410)),"祝",TEXT(DATE(IF($C$2+11&lt;=3, $C$1+1, $C$1), $C$2+11, $A410), "aaa")))</f>
        <v>月</v>
      </c>
      <c r="C410" s="61" t="str">
        <f>IF($A410="","",IFERROR(VLOOKUP(DATE(IF($C$2+11&lt;=3, $C$1+1, $C$1), $C$2+11, $A410),祝日マスタ!$A:$B,2,FALSE),""))</f>
        <v/>
      </c>
      <c r="D410" s="62"/>
      <c r="E410" s="44"/>
      <c r="F410" s="44"/>
      <c r="G410" s="44"/>
      <c r="H410" s="44"/>
      <c r="I410" s="20"/>
      <c r="J410" s="13"/>
      <c r="K410" s="13"/>
      <c r="L410" s="13"/>
      <c r="M410" s="13"/>
      <c r="N410" s="13"/>
      <c r="O410" s="13"/>
      <c r="P410" s="13"/>
      <c r="Q410" s="13"/>
    </row>
    <row r="411" spans="1:17" ht="30" customHeight="1" outlineLevel="1">
      <c r="A411" s="16">
        <f t="shared" si="11"/>
        <v>9</v>
      </c>
      <c r="B411" s="21" t="str">
        <f>IF($A411="","",IF(COUNTIF(祝日マスタ!$A:$A, DATE(IF($C$2+11&lt;=3, $C$1+1, $C$1), $C$2+11, $A411)),"祝",TEXT(DATE(IF($C$2+11&lt;=3, $C$1+1, $C$1), $C$2+11, $A411), "aaa")))</f>
        <v>火</v>
      </c>
      <c r="C411" s="61" t="str">
        <f>IF($A411="","",IFERROR(VLOOKUP(DATE(IF($C$2+11&lt;=3, $C$1+1, $C$1), $C$2+11, $A411),祝日マスタ!$A:$B,2,FALSE),""))</f>
        <v/>
      </c>
      <c r="D411" s="62"/>
      <c r="E411" s="45"/>
      <c r="F411" s="45"/>
      <c r="G411" s="45"/>
      <c r="H411" s="45"/>
      <c r="I411" s="20"/>
      <c r="J411" s="13"/>
      <c r="K411" s="13"/>
      <c r="L411" s="13"/>
      <c r="M411" s="13"/>
      <c r="N411" s="13"/>
      <c r="O411" s="13"/>
      <c r="P411" s="13"/>
      <c r="Q411" s="13"/>
    </row>
    <row r="412" spans="1:17" ht="30" customHeight="1" outlineLevel="1">
      <c r="A412" s="16">
        <f t="shared" si="11"/>
        <v>10</v>
      </c>
      <c r="B412" s="21" t="str">
        <f>IF($A412="","",IF(COUNTIF(祝日マスタ!$A:$A, DATE(IF($C$2+11&lt;=3, $C$1+1, $C$1), $C$2+11, $A412)),"祝",TEXT(DATE(IF($C$2+11&lt;=3, $C$1+1, $C$1), $C$2+11, $A412), "aaa")))</f>
        <v>水</v>
      </c>
      <c r="C412" s="61" t="str">
        <f>IF($A412="","",IFERROR(VLOOKUP(DATE(IF($C$2+11&lt;=3, $C$1+1, $C$1), $C$2+11, $A412),祝日マスタ!$A:$B,2,FALSE),""))</f>
        <v/>
      </c>
      <c r="D412" s="62"/>
      <c r="E412" s="42"/>
      <c r="F412" s="42"/>
      <c r="G412" s="42"/>
      <c r="H412" s="42"/>
      <c r="I412" s="20"/>
      <c r="J412" s="13"/>
      <c r="K412" s="13"/>
      <c r="L412" s="13"/>
      <c r="M412" s="13"/>
      <c r="N412" s="13"/>
      <c r="O412" s="13"/>
      <c r="P412" s="13"/>
      <c r="Q412" s="13"/>
    </row>
    <row r="413" spans="1:17" ht="30" customHeight="1" outlineLevel="1">
      <c r="A413" s="16">
        <f t="shared" si="11"/>
        <v>11</v>
      </c>
      <c r="B413" s="21" t="str">
        <f>IF($A413="","",IF(COUNTIF(祝日マスタ!$A:$A, DATE(IF($C$2+11&lt;=3, $C$1+1, $C$1), $C$2+11, $A413)),"祝",TEXT(DATE(IF($C$2+11&lt;=3, $C$1+1, $C$1), $C$2+11, $A413), "aaa")))</f>
        <v>木</v>
      </c>
      <c r="C413" s="61" t="str">
        <f>IF($A413="","",IFERROR(VLOOKUP(DATE(IF($C$2+11&lt;=3, $C$1+1, $C$1), $C$2+11, $A413),祝日マスタ!$A:$B,2,FALSE),""))</f>
        <v/>
      </c>
      <c r="D413" s="62"/>
      <c r="E413" s="42"/>
      <c r="F413" s="42"/>
      <c r="G413" s="42"/>
      <c r="H413" s="42"/>
      <c r="I413" s="20"/>
      <c r="J413" s="13"/>
      <c r="K413" s="13"/>
      <c r="L413" s="13"/>
      <c r="M413" s="13"/>
      <c r="N413" s="13"/>
      <c r="O413" s="13"/>
      <c r="P413" s="13"/>
      <c r="Q413" s="13"/>
    </row>
    <row r="414" spans="1:17" ht="30" customHeight="1" outlineLevel="1">
      <c r="A414" s="16">
        <f t="shared" si="11"/>
        <v>12</v>
      </c>
      <c r="B414" s="21" t="str">
        <f>IF($A414="","",IF(COUNTIF(祝日マスタ!$A:$A, DATE(IF($C$2+11&lt;=3, $C$1+1, $C$1), $C$2+11, $A414)),"祝",TEXT(DATE(IF($C$2+11&lt;=3, $C$1+1, $C$1), $C$2+11, $A414), "aaa")))</f>
        <v>金</v>
      </c>
      <c r="C414" s="61" t="str">
        <f>IF($A414="","",IFERROR(VLOOKUP(DATE(IF($C$2+11&lt;=3, $C$1+1, $C$1), $C$2+11, $A414),祝日マスタ!$A:$B,2,FALSE),""))</f>
        <v/>
      </c>
      <c r="D414" s="62"/>
      <c r="E414" s="42"/>
      <c r="F414" s="42"/>
      <c r="G414" s="42"/>
      <c r="H414" s="42"/>
      <c r="I414" s="20"/>
      <c r="J414" s="13"/>
      <c r="K414" s="13"/>
      <c r="L414" s="13"/>
      <c r="M414" s="13"/>
      <c r="N414" s="13"/>
      <c r="O414" s="13"/>
      <c r="P414" s="13"/>
      <c r="Q414" s="13"/>
    </row>
    <row r="415" spans="1:17" ht="30" customHeight="1" outlineLevel="1">
      <c r="A415" s="16">
        <f t="shared" si="11"/>
        <v>13</v>
      </c>
      <c r="B415" s="21" t="str">
        <f>IF($A415="","",IF(COUNTIF(祝日マスタ!$A:$A, DATE(IF($C$2+11&lt;=3, $C$1+1, $C$1), $C$2+11, $A415)),"祝",TEXT(DATE(IF($C$2+11&lt;=3, $C$1+1, $C$1), $C$2+11, $A415), "aaa")))</f>
        <v>土</v>
      </c>
      <c r="C415" s="61" t="str">
        <f>IF($A415="","",IFERROR(VLOOKUP(DATE(IF($C$2+11&lt;=3, $C$1+1, $C$1), $C$2+11, $A415),祝日マスタ!$A:$B,2,FALSE),""))</f>
        <v/>
      </c>
      <c r="D415" s="62"/>
      <c r="E415" s="42"/>
      <c r="F415" s="42"/>
      <c r="G415" s="42"/>
      <c r="H415" s="42"/>
      <c r="I415" s="20"/>
      <c r="J415" s="13"/>
      <c r="K415" s="13"/>
      <c r="L415" s="13"/>
      <c r="M415" s="13"/>
      <c r="N415" s="13"/>
      <c r="O415" s="13"/>
      <c r="P415" s="13"/>
      <c r="Q415" s="13"/>
    </row>
    <row r="416" spans="1:17" ht="30" customHeight="1" outlineLevel="1">
      <c r="A416" s="16">
        <f t="shared" si="11"/>
        <v>14</v>
      </c>
      <c r="B416" s="21" t="str">
        <f>IF($A416="","",IF(COUNTIF(祝日マスタ!$A:$A, DATE(IF($C$2+11&lt;=3, $C$1+1, $C$1), $C$2+11, $A416)),"祝",TEXT(DATE(IF($C$2+11&lt;=3, $C$1+1, $C$1), $C$2+11, $A416), "aaa")))</f>
        <v>日</v>
      </c>
      <c r="C416" s="61" t="str">
        <f>IF($A416="","",IFERROR(VLOOKUP(DATE(IF($C$2+11&lt;=3, $C$1+1, $C$1), $C$2+11, $A416),祝日マスタ!$A:$B,2,FALSE),""))</f>
        <v/>
      </c>
      <c r="D416" s="62"/>
      <c r="E416" s="43"/>
      <c r="F416" s="43"/>
      <c r="G416" s="43"/>
      <c r="H416" s="43"/>
      <c r="I416" s="20"/>
      <c r="J416" s="13"/>
      <c r="K416" s="13"/>
      <c r="L416" s="13"/>
      <c r="M416" s="13"/>
      <c r="N416" s="13"/>
      <c r="O416" s="13"/>
      <c r="P416" s="13"/>
      <c r="Q416" s="13"/>
    </row>
    <row r="417" spans="1:17" ht="30" customHeight="1" outlineLevel="1">
      <c r="A417" s="16">
        <f t="shared" si="11"/>
        <v>15</v>
      </c>
      <c r="B417" s="21" t="str">
        <f>IF($A417="","",IF(COUNTIF(祝日マスタ!$A:$A, DATE(IF($C$2+11&lt;=3, $C$1+1, $C$1), $C$2+11, $A417)),"祝",TEXT(DATE(IF($C$2+11&lt;=3, $C$1+1, $C$1), $C$2+11, $A417), "aaa")))</f>
        <v>月</v>
      </c>
      <c r="C417" s="61" t="str">
        <f>IF($A417="","",IFERROR(VLOOKUP(DATE(IF($C$2+11&lt;=3, $C$1+1, $C$1), $C$2+11, $A417),祝日マスタ!$A:$B,2,FALSE),""))</f>
        <v/>
      </c>
      <c r="D417" s="62"/>
      <c r="E417" s="42"/>
      <c r="F417" s="42"/>
      <c r="G417" s="42"/>
      <c r="H417" s="42"/>
      <c r="I417" s="20"/>
      <c r="J417" s="13"/>
      <c r="K417" s="13"/>
      <c r="L417" s="13"/>
      <c r="M417" s="13"/>
      <c r="N417" s="13"/>
      <c r="O417" s="13"/>
      <c r="P417" s="13"/>
      <c r="Q417" s="13"/>
    </row>
    <row r="418" spans="1:17" ht="30" customHeight="1" outlineLevel="1">
      <c r="A418" s="16">
        <f t="shared" si="11"/>
        <v>16</v>
      </c>
      <c r="B418" s="21" t="str">
        <f>IF($A418="","",IF(COUNTIF(祝日マスタ!$A:$A, DATE(IF($C$2+11&lt;=3, $C$1+1, $C$1), $C$2+11, $A418)),"祝",TEXT(DATE(IF($C$2+11&lt;=3, $C$1+1, $C$1), $C$2+11, $A418), "aaa")))</f>
        <v>火</v>
      </c>
      <c r="C418" s="61" t="str">
        <f>IF($A418="","",IFERROR(VLOOKUP(DATE(IF($C$2+11&lt;=3, $C$1+1, $C$1), $C$2+11, $A418),祝日マスタ!$A:$B,2,FALSE),""))</f>
        <v/>
      </c>
      <c r="D418" s="62"/>
      <c r="E418" s="42"/>
      <c r="F418" s="42"/>
      <c r="G418" s="42"/>
      <c r="H418" s="42"/>
      <c r="I418" s="20"/>
      <c r="J418" s="13"/>
      <c r="K418" s="13"/>
      <c r="L418" s="13"/>
      <c r="M418" s="13"/>
      <c r="N418" s="13"/>
      <c r="O418" s="13"/>
      <c r="P418" s="13"/>
      <c r="Q418" s="13"/>
    </row>
    <row r="419" spans="1:17" ht="30" customHeight="1" outlineLevel="1">
      <c r="A419" s="16">
        <f t="shared" si="11"/>
        <v>17</v>
      </c>
      <c r="B419" s="21" t="str">
        <f>IF($A419="","",IF(COUNTIF(祝日マスタ!$A:$A, DATE(IF($C$2+11&lt;=3, $C$1+1, $C$1), $C$2+11, $A419)),"祝",TEXT(DATE(IF($C$2+11&lt;=3, $C$1+1, $C$1), $C$2+11, $A419), "aaa")))</f>
        <v>水</v>
      </c>
      <c r="C419" s="61" t="str">
        <f>IF($A419="","",IFERROR(VLOOKUP(DATE(IF($C$2+11&lt;=3, $C$1+1, $C$1), $C$2+11, $A419),祝日マスタ!$A:$B,2,FALSE),""))</f>
        <v/>
      </c>
      <c r="D419" s="62"/>
      <c r="E419" s="42"/>
      <c r="F419" s="42"/>
      <c r="G419" s="42"/>
      <c r="H419" s="42"/>
      <c r="I419" s="20"/>
      <c r="J419" s="13"/>
      <c r="K419" s="13"/>
      <c r="L419" s="13"/>
      <c r="M419" s="13"/>
      <c r="N419" s="13"/>
      <c r="O419" s="13"/>
      <c r="P419" s="13"/>
      <c r="Q419" s="13"/>
    </row>
    <row r="420" spans="1:17" ht="30" customHeight="1" outlineLevel="1">
      <c r="A420" s="16">
        <f t="shared" si="11"/>
        <v>18</v>
      </c>
      <c r="B420" s="21" t="str">
        <f>IF($A420="","",IF(COUNTIF(祝日マスタ!$A:$A, DATE(IF($C$2+11&lt;=3, $C$1+1, $C$1), $C$2+11, $A420)),"祝",TEXT(DATE(IF($C$2+11&lt;=3, $C$1+1, $C$1), $C$2+11, $A420), "aaa")))</f>
        <v>木</v>
      </c>
      <c r="C420" s="61" t="str">
        <f>IF($A420="","",IFERROR(VLOOKUP(DATE(IF($C$2+11&lt;=3, $C$1+1, $C$1), $C$2+11, $A420),祝日マスタ!$A:$B,2,FALSE),""))</f>
        <v/>
      </c>
      <c r="D420" s="62"/>
      <c r="E420" s="42"/>
      <c r="F420" s="42"/>
      <c r="G420" s="42"/>
      <c r="H420" s="42"/>
      <c r="I420" s="20"/>
      <c r="J420" s="13"/>
      <c r="K420" s="13"/>
      <c r="L420" s="13"/>
      <c r="M420" s="13"/>
      <c r="N420" s="13"/>
      <c r="O420" s="13"/>
      <c r="P420" s="13"/>
      <c r="Q420" s="13"/>
    </row>
    <row r="421" spans="1:17" ht="30" customHeight="1" outlineLevel="1">
      <c r="A421" s="16">
        <f t="shared" si="11"/>
        <v>19</v>
      </c>
      <c r="B421" s="21" t="str">
        <f>IF($A421="","",IF(COUNTIF(祝日マスタ!$A:$A, DATE(IF($C$2+11&lt;=3, $C$1+1, $C$1), $C$2+11, $A421)),"祝",TEXT(DATE(IF($C$2+11&lt;=3, $C$1+1, $C$1), $C$2+11, $A421), "aaa")))</f>
        <v>金</v>
      </c>
      <c r="C421" s="61" t="str">
        <f>IF($A421="","",IFERROR(VLOOKUP(DATE(IF($C$2+11&lt;=3, $C$1+1, $C$1), $C$2+11, $A421),祝日マスタ!$A:$B,2,FALSE),""))</f>
        <v/>
      </c>
      <c r="D421" s="62"/>
      <c r="E421" s="42"/>
      <c r="F421" s="42"/>
      <c r="G421" s="42"/>
      <c r="H421" s="42"/>
      <c r="I421" s="20"/>
      <c r="J421" s="13"/>
      <c r="K421" s="13"/>
      <c r="L421" s="13"/>
      <c r="M421" s="13"/>
      <c r="N421" s="13"/>
      <c r="O421" s="13"/>
      <c r="P421" s="13"/>
      <c r="Q421" s="13"/>
    </row>
    <row r="422" spans="1:17" ht="30" customHeight="1" outlineLevel="1">
      <c r="A422" s="16">
        <f t="shared" si="11"/>
        <v>20</v>
      </c>
      <c r="B422" s="21" t="str">
        <f>IF($A422="","",IF(COUNTIF(祝日マスタ!$A:$A, DATE(IF($C$2+11&lt;=3, $C$1+1, $C$1), $C$2+11, $A422)),"祝",TEXT(DATE(IF($C$2+11&lt;=3, $C$1+1, $C$1), $C$2+11, $A422), "aaa")))</f>
        <v>土</v>
      </c>
      <c r="C422" s="61" t="str">
        <f>IF($A422="","",IFERROR(VLOOKUP(DATE(IF($C$2+11&lt;=3, $C$1+1, $C$1), $C$2+11, $A422),祝日マスタ!$A:$B,2,FALSE),""))</f>
        <v/>
      </c>
      <c r="D422" s="62"/>
      <c r="E422" s="44"/>
      <c r="F422" s="44"/>
      <c r="G422" s="44"/>
      <c r="H422" s="44"/>
      <c r="I422" s="20"/>
      <c r="J422" s="13"/>
      <c r="K422" s="13"/>
      <c r="L422" s="13"/>
      <c r="M422" s="13"/>
      <c r="N422" s="13"/>
      <c r="O422" s="13"/>
      <c r="P422" s="13"/>
      <c r="Q422" s="13"/>
    </row>
    <row r="423" spans="1:17" ht="30" customHeight="1" outlineLevel="1">
      <c r="A423" s="16">
        <f t="shared" si="11"/>
        <v>21</v>
      </c>
      <c r="B423" s="21" t="str">
        <f>IF($A423="","",IF(COUNTIF(祝日マスタ!$A:$A, DATE(IF($C$2+11&lt;=3, $C$1+1, $C$1), $C$2+11, $A423)),"祝",TEXT(DATE(IF($C$2+11&lt;=3, $C$1+1, $C$1), $C$2+11, $A423), "aaa")))</f>
        <v>祝</v>
      </c>
      <c r="C423" s="61" t="str">
        <f>IF($A423="","",IFERROR(VLOOKUP(DATE(IF($C$2+11&lt;=3, $C$1+1, $C$1), $C$2+11, $A423),祝日マスタ!$A:$B,2,FALSE),""))</f>
        <v>春分の日</v>
      </c>
      <c r="D423" s="62"/>
      <c r="E423" s="44"/>
      <c r="F423" s="44"/>
      <c r="G423" s="44"/>
      <c r="H423" s="44"/>
      <c r="I423" s="20"/>
      <c r="J423" s="13"/>
      <c r="K423" s="13"/>
      <c r="L423" s="13"/>
      <c r="M423" s="13"/>
      <c r="N423" s="13"/>
      <c r="O423" s="13"/>
      <c r="P423" s="13"/>
      <c r="Q423" s="13"/>
    </row>
    <row r="424" spans="1:17" ht="30" customHeight="1" outlineLevel="1">
      <c r="A424" s="16">
        <f t="shared" si="11"/>
        <v>22</v>
      </c>
      <c r="B424" s="21" t="str">
        <f>IF($A424="","",IF(COUNTIF(祝日マスタ!$A:$A, DATE(IF($C$2+11&lt;=3, $C$1+1, $C$1), $C$2+11, $A424)),"祝",TEXT(DATE(IF($C$2+11&lt;=3, $C$1+1, $C$1), $C$2+11, $A424), "aaa")))</f>
        <v>祝</v>
      </c>
      <c r="C424" s="61" t="str">
        <f>IF($A424="","",IFERROR(VLOOKUP(DATE(IF($C$2+11&lt;=3, $C$1+1, $C$1), $C$2+11, $A424),祝日マスタ!$A:$B,2,FALSE),""))</f>
        <v>振替休日</v>
      </c>
      <c r="D424" s="62"/>
      <c r="E424" s="44"/>
      <c r="F424" s="44"/>
      <c r="G424" s="44"/>
      <c r="H424" s="44"/>
      <c r="I424" s="20"/>
      <c r="J424" s="13"/>
      <c r="K424" s="13"/>
      <c r="L424" s="13"/>
      <c r="M424" s="13"/>
      <c r="N424" s="13"/>
      <c r="O424" s="13"/>
      <c r="P424" s="13"/>
      <c r="Q424" s="13"/>
    </row>
    <row r="425" spans="1:17" ht="30" customHeight="1" outlineLevel="1">
      <c r="A425" s="16">
        <f t="shared" si="11"/>
        <v>23</v>
      </c>
      <c r="B425" s="21" t="str">
        <f>IF($A425="","",IF(COUNTIF(祝日マスタ!$A:$A, DATE(IF($C$2+11&lt;=3, $C$1+1, $C$1), $C$2+11, $A425)),"祝",TEXT(DATE(IF($C$2+11&lt;=3, $C$1+1, $C$1), $C$2+11, $A425), "aaa")))</f>
        <v>火</v>
      </c>
      <c r="C425" s="61" t="str">
        <f>IF($A425="","",IFERROR(VLOOKUP(DATE(IF($C$2+11&lt;=3, $C$1+1, $C$1), $C$2+11, $A425),祝日マスタ!$A:$B,2,FALSE),""))</f>
        <v/>
      </c>
      <c r="D425" s="62"/>
      <c r="E425" s="44"/>
      <c r="F425" s="44"/>
      <c r="G425" s="44"/>
      <c r="H425" s="44"/>
      <c r="I425" s="20"/>
      <c r="J425" s="13"/>
      <c r="K425" s="13"/>
      <c r="L425" s="13"/>
      <c r="M425" s="13"/>
      <c r="N425" s="13"/>
      <c r="O425" s="13"/>
      <c r="P425" s="13"/>
      <c r="Q425" s="13"/>
    </row>
    <row r="426" spans="1:17" ht="30" customHeight="1" outlineLevel="1">
      <c r="A426" s="16">
        <f t="shared" si="11"/>
        <v>24</v>
      </c>
      <c r="B426" s="21" t="str">
        <f>IF($A426="","",IF(COUNTIF(祝日マスタ!$A:$A, DATE(IF($C$2+11&lt;=3, $C$1+1, $C$1), $C$2+11, $A426)),"祝",TEXT(DATE(IF($C$2+11&lt;=3, $C$1+1, $C$1), $C$2+11, $A426), "aaa")))</f>
        <v>水</v>
      </c>
      <c r="C426" s="61" t="str">
        <f>IF($A426="","",IFERROR(VLOOKUP(DATE(IF($C$2+11&lt;=3, $C$1+1, $C$1), $C$2+11, $A426),祝日マスタ!$A:$B,2,FALSE),""))</f>
        <v/>
      </c>
      <c r="D426" s="62"/>
      <c r="E426" s="44"/>
      <c r="F426" s="44"/>
      <c r="G426" s="44"/>
      <c r="H426" s="44"/>
      <c r="I426" s="20"/>
      <c r="J426" s="13"/>
      <c r="K426" s="13"/>
      <c r="L426" s="13"/>
      <c r="M426" s="13"/>
      <c r="N426" s="13"/>
      <c r="O426" s="13"/>
      <c r="P426" s="13"/>
      <c r="Q426" s="13"/>
    </row>
    <row r="427" spans="1:17" ht="30" customHeight="1" outlineLevel="1">
      <c r="A427" s="16">
        <f t="shared" si="11"/>
        <v>25</v>
      </c>
      <c r="B427" s="21" t="str">
        <f>IF($A427="","",IF(COUNTIF(祝日マスタ!$A:$A, DATE(IF($C$2+11&lt;=3, $C$1+1, $C$1), $C$2+11, $A427)),"祝",TEXT(DATE(IF($C$2+11&lt;=3, $C$1+1, $C$1), $C$2+11, $A427), "aaa")))</f>
        <v>木</v>
      </c>
      <c r="C427" s="61" t="str">
        <f>IF($A427="","",IFERROR(VLOOKUP(DATE(IF($C$2+11&lt;=3, $C$1+1, $C$1), $C$2+11, $A427),祝日マスタ!$A:$B,2,FALSE),""))</f>
        <v/>
      </c>
      <c r="D427" s="62"/>
      <c r="E427" s="43"/>
      <c r="F427" s="43"/>
      <c r="G427" s="43"/>
      <c r="H427" s="43"/>
      <c r="I427" s="20"/>
      <c r="J427" s="13"/>
      <c r="K427" s="13"/>
      <c r="L427" s="13"/>
      <c r="M427" s="13"/>
      <c r="N427" s="13"/>
      <c r="O427" s="13"/>
      <c r="P427" s="13"/>
      <c r="Q427" s="13"/>
    </row>
    <row r="428" spans="1:17" ht="30" customHeight="1" outlineLevel="1">
      <c r="A428" s="16">
        <f t="shared" si="11"/>
        <v>26</v>
      </c>
      <c r="B428" s="21" t="str">
        <f>IF($A428="","",IF(COUNTIF(祝日マスタ!$A:$A, DATE(IF($C$2+11&lt;=3, $C$1+1, $C$1), $C$2+11, $A428)),"祝",TEXT(DATE(IF($C$2+11&lt;=3, $C$1+1, $C$1), $C$2+11, $A428), "aaa")))</f>
        <v>金</v>
      </c>
      <c r="C428" s="61" t="str">
        <f>IF($A428="","",IFERROR(VLOOKUP(DATE(IF($C$2+11&lt;=3, $C$1+1, $C$1), $C$2+11, $A428),祝日マスタ!$A:$B,2,FALSE),""))</f>
        <v/>
      </c>
      <c r="D428" s="62"/>
      <c r="E428" s="42"/>
      <c r="F428" s="42"/>
      <c r="G428" s="42"/>
      <c r="H428" s="42"/>
      <c r="I428" s="20"/>
      <c r="J428" s="13"/>
      <c r="K428" s="13"/>
      <c r="L428" s="13"/>
      <c r="M428" s="13"/>
      <c r="N428" s="13"/>
      <c r="O428" s="13"/>
      <c r="P428" s="13"/>
      <c r="Q428" s="13"/>
    </row>
    <row r="429" spans="1:17" ht="30" customHeight="1" outlineLevel="1">
      <c r="A429" s="16">
        <f t="shared" si="11"/>
        <v>27</v>
      </c>
      <c r="B429" s="21" t="str">
        <f>IF($A429="","",IF(COUNTIF(祝日マスタ!$A:$A, DATE(IF($C$2+11&lt;=3, $C$1+1, $C$1), $C$2+11, $A429)),"祝",TEXT(DATE(IF($C$2+11&lt;=3, $C$1+1, $C$1), $C$2+11, $A429), "aaa")))</f>
        <v>土</v>
      </c>
      <c r="C429" s="61" t="str">
        <f>IF($A429="","",IFERROR(VLOOKUP(DATE(IF($C$2+11&lt;=3, $C$1+1, $C$1), $C$2+11, $A429),祝日マスタ!$A:$B,2,FALSE),""))</f>
        <v/>
      </c>
      <c r="D429" s="62"/>
      <c r="E429" s="43"/>
      <c r="F429" s="43"/>
      <c r="G429" s="43"/>
      <c r="H429" s="43"/>
      <c r="I429" s="20"/>
      <c r="J429" s="13"/>
      <c r="K429" s="13"/>
      <c r="L429" s="13"/>
      <c r="M429" s="13"/>
      <c r="N429" s="13"/>
      <c r="O429" s="13"/>
      <c r="P429" s="13"/>
      <c r="Q429" s="13"/>
    </row>
    <row r="430" spans="1:17" ht="30" customHeight="1" outlineLevel="1">
      <c r="A430" s="16">
        <f t="shared" si="11"/>
        <v>28</v>
      </c>
      <c r="B430" s="21" t="str">
        <f>IF($A430="","",IF(COUNTIF(祝日マスタ!$A:$A, DATE(IF($C$2+11&lt;=3, $C$1+1, $C$1), $C$2+11, $A430)),"祝",TEXT(DATE(IF($C$2+11&lt;=3, $C$1+1, $C$1), $C$2+11, $A430), "aaa")))</f>
        <v>日</v>
      </c>
      <c r="C430" s="61" t="str">
        <f>IF($A430="","",IFERROR(VLOOKUP(DATE(IF($C$2+11&lt;=3, $C$1+1, $C$1), $C$2+11, $A430),祝日マスタ!$A:$B,2,FALSE),""))</f>
        <v/>
      </c>
      <c r="D430" s="62"/>
      <c r="E430" s="42"/>
      <c r="F430" s="42"/>
      <c r="G430" s="42"/>
      <c r="H430" s="42"/>
      <c r="I430" s="20"/>
      <c r="J430" s="13"/>
      <c r="K430" s="13"/>
      <c r="L430" s="13"/>
      <c r="M430" s="13"/>
      <c r="N430" s="13"/>
      <c r="O430" s="13"/>
      <c r="P430" s="13"/>
      <c r="Q430" s="13"/>
    </row>
    <row r="431" spans="1:17" ht="30" customHeight="1" outlineLevel="1">
      <c r="A431" s="16">
        <f t="shared" si="11"/>
        <v>29</v>
      </c>
      <c r="B431" s="21" t="str">
        <f>IF($A431="","",IF(COUNTIF(祝日マスタ!$A:$A, DATE(IF($C$2+11&lt;=3, $C$1+1, $C$1), $C$2+11, $A431)),"祝",TEXT(DATE(IF($C$2+11&lt;=3, $C$1+1, $C$1), $C$2+11, $A431), "aaa")))</f>
        <v>月</v>
      </c>
      <c r="C431" s="61" t="str">
        <f>IF($A431="","",IFERROR(VLOOKUP(DATE(IF($C$2+11&lt;=3, $C$1+1, $C$1), $C$2+11, $A431),祝日マスタ!$A:$B,2,FALSE),""))</f>
        <v/>
      </c>
      <c r="D431" s="62"/>
      <c r="E431" s="46"/>
      <c r="F431" s="46"/>
      <c r="G431" s="46"/>
      <c r="H431" s="46"/>
      <c r="I431" s="20"/>
      <c r="J431" s="13"/>
      <c r="K431" s="13"/>
      <c r="L431" s="13"/>
      <c r="M431" s="13"/>
      <c r="N431" s="13"/>
      <c r="O431" s="13"/>
      <c r="P431" s="13"/>
      <c r="Q431" s="13"/>
    </row>
    <row r="432" spans="1:17" ht="30" customHeight="1" outlineLevel="1">
      <c r="A432" s="16">
        <f t="shared" si="11"/>
        <v>30</v>
      </c>
      <c r="B432" s="21" t="str">
        <f>IF($A432="","",IF(COUNTIF(祝日マスタ!$A:$A, DATE(IF($C$2+11&lt;=3, $C$1+1, $C$1), $C$2+11, $A432)),"祝",TEXT(DATE(IF($C$2+11&lt;=3, $C$1+1, $C$1), $C$2+11, $A432), "aaa")))</f>
        <v>火</v>
      </c>
      <c r="C432" s="61" t="str">
        <f>IF($A432="","",IFERROR(VLOOKUP(DATE(IF($C$2+11&lt;=3, $C$1+1, $C$1), $C$2+11, $A432),祝日マスタ!$A:$B,2,FALSE),""))</f>
        <v/>
      </c>
      <c r="D432" s="62"/>
      <c r="E432" s="42"/>
      <c r="F432" s="42"/>
      <c r="G432" s="42"/>
      <c r="H432" s="42"/>
      <c r="I432" s="20"/>
      <c r="J432" s="13"/>
      <c r="K432" s="13"/>
      <c r="L432" s="13"/>
      <c r="M432" s="13"/>
      <c r="N432" s="13"/>
      <c r="O432" s="13"/>
      <c r="P432" s="13"/>
      <c r="Q432" s="13"/>
    </row>
    <row r="433" spans="1:17" ht="30" customHeight="1" outlineLevel="1">
      <c r="A433" s="16">
        <f t="shared" si="11"/>
        <v>31</v>
      </c>
      <c r="B433" s="21" t="str">
        <f>IF($A433="","",IF(COUNTIF(祝日マスタ!$A:$A, DATE(IF($C$2+11&lt;=3, $C$1+1, $C$1), $C$2+11, $A433)),"祝",TEXT(DATE(IF($C$2+11&lt;=3, $C$1+1, $C$1), $C$2+11, $A433), "aaa")))</f>
        <v>水</v>
      </c>
      <c r="C433" s="61" t="str">
        <f>IF($A433="","",IFERROR(VLOOKUP(DATE(IF($C$2+11&lt;=3, $C$1+1, $C$1), $C$2+11, $A433),祝日マスタ!$A:$B,2,FALSE),""))</f>
        <v/>
      </c>
      <c r="D433" s="62"/>
      <c r="E433" s="42"/>
      <c r="F433" s="42"/>
      <c r="G433" s="42"/>
      <c r="H433" s="42"/>
      <c r="I433" s="20"/>
      <c r="J433" s="13"/>
      <c r="K433" s="13"/>
      <c r="L433" s="13"/>
      <c r="M433" s="13"/>
      <c r="N433" s="13"/>
      <c r="O433" s="13"/>
      <c r="P433" s="13"/>
      <c r="Q433" s="13"/>
    </row>
    <row r="434" spans="1:17" ht="30" customHeight="1" outlineLevel="1">
      <c r="A434" s="63" t="s">
        <v>32</v>
      </c>
      <c r="B434" s="63"/>
      <c r="C434" s="64"/>
      <c r="D434" s="65"/>
      <c r="E434" s="65"/>
      <c r="F434" s="66"/>
      <c r="G434" s="66"/>
      <c r="H434" s="66"/>
      <c r="I434" s="66"/>
      <c r="J434" s="13"/>
      <c r="K434" s="13"/>
      <c r="L434" s="13"/>
      <c r="M434" s="13"/>
      <c r="N434" s="13"/>
      <c r="O434" s="13"/>
      <c r="P434" s="13"/>
      <c r="Q434" s="13"/>
    </row>
    <row r="435" spans="1:17" ht="12" customHeight="1">
      <c r="A435" s="13"/>
      <c r="B435" s="13"/>
      <c r="C435" s="13"/>
      <c r="D435" s="13"/>
      <c r="E435" s="51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ht="12" customHeight="1">
      <c r="A436" s="13"/>
      <c r="B436" s="13"/>
      <c r="C436" s="13"/>
      <c r="D436" s="13"/>
      <c r="E436" s="51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</row>
    <row r="437" spans="1:17" ht="12" customHeight="1">
      <c r="A437" s="13"/>
      <c r="B437" s="13"/>
      <c r="C437" s="13"/>
      <c r="D437" s="13"/>
      <c r="E437" s="51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2" customHeight="1">
      <c r="A438" s="13"/>
      <c r="B438" s="13"/>
      <c r="C438" s="13"/>
      <c r="D438" s="13"/>
      <c r="E438" s="51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ht="12" customHeight="1">
      <c r="A439" s="13"/>
      <c r="B439" s="13"/>
      <c r="C439" s="13"/>
      <c r="D439" s="13"/>
      <c r="E439" s="51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t="12" customHeight="1">
      <c r="A440" s="13"/>
      <c r="B440" s="13"/>
      <c r="C440" s="13"/>
      <c r="D440" s="13"/>
      <c r="E440" s="51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t="12" customHeight="1">
      <c r="A441" s="13"/>
      <c r="B441" s="13"/>
      <c r="C441" s="13"/>
      <c r="D441" s="13"/>
      <c r="E441" s="51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t="12" customHeight="1">
      <c r="A442" s="13"/>
      <c r="B442" s="13"/>
      <c r="C442" s="13"/>
      <c r="D442" s="13"/>
      <c r="E442" s="51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t="12" customHeight="1">
      <c r="A443" s="13"/>
      <c r="B443" s="13"/>
      <c r="C443" s="13"/>
      <c r="D443" s="13"/>
      <c r="E443" s="51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t="12" customHeight="1">
      <c r="A444" s="13"/>
      <c r="B444" s="13"/>
      <c r="C444" s="13"/>
      <c r="D444" s="13"/>
      <c r="E444" s="51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t="12" customHeight="1">
      <c r="A445" s="13"/>
      <c r="B445" s="13"/>
      <c r="C445" s="13"/>
      <c r="D445" s="13"/>
      <c r="E445" s="51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t="12" customHeight="1">
      <c r="A446" s="13"/>
      <c r="B446" s="13"/>
      <c r="C446" s="13"/>
      <c r="D446" s="13"/>
      <c r="E446" s="51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t="12" customHeight="1">
      <c r="A447" s="13"/>
      <c r="B447" s="13"/>
      <c r="C447" s="13"/>
      <c r="D447" s="13"/>
      <c r="E447" s="51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t="12" customHeight="1">
      <c r="A448" s="13"/>
      <c r="B448" s="13"/>
      <c r="C448" s="13"/>
      <c r="D448" s="13"/>
      <c r="E448" s="51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2" customHeight="1">
      <c r="A449" s="13"/>
      <c r="B449" s="13"/>
      <c r="C449" s="13"/>
      <c r="D449" s="13"/>
      <c r="E449" s="51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t="12" customHeight="1">
      <c r="A450" s="13"/>
      <c r="B450" s="13"/>
      <c r="C450" s="13"/>
      <c r="D450" s="13"/>
      <c r="E450" s="51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t="12" customHeight="1">
      <c r="A451" s="13"/>
      <c r="B451" s="13"/>
      <c r="C451" s="13"/>
      <c r="D451" s="13"/>
      <c r="E451" s="51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t="12" customHeight="1">
      <c r="A452" s="13"/>
      <c r="B452" s="13"/>
      <c r="C452" s="13"/>
      <c r="D452" s="13"/>
      <c r="E452" s="51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t="12" customHeight="1">
      <c r="A453" s="13"/>
      <c r="B453" s="13"/>
      <c r="C453" s="13"/>
      <c r="D453" s="13"/>
      <c r="E453" s="51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t="12" customHeight="1">
      <c r="A454" s="13"/>
      <c r="B454" s="13"/>
      <c r="C454" s="13"/>
      <c r="D454" s="13"/>
      <c r="E454" s="51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t="12" customHeight="1">
      <c r="A455" s="13"/>
      <c r="B455" s="13"/>
      <c r="C455" s="13"/>
      <c r="D455" s="13"/>
      <c r="E455" s="51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t="12" customHeight="1">
      <c r="A456" s="13"/>
      <c r="B456" s="13"/>
      <c r="C456" s="13"/>
      <c r="D456" s="13"/>
      <c r="E456" s="51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2" customHeight="1">
      <c r="A457" s="13"/>
      <c r="B457" s="13"/>
      <c r="C457" s="13"/>
      <c r="D457" s="13"/>
      <c r="E457" s="51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t="12" customHeight="1">
      <c r="A458" s="13"/>
      <c r="B458" s="13"/>
      <c r="C458" s="13"/>
      <c r="D458" s="13"/>
      <c r="E458" s="51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t="12" customHeight="1">
      <c r="A459" s="13"/>
      <c r="B459" s="13"/>
      <c r="C459" s="13"/>
      <c r="D459" s="13"/>
      <c r="E459" s="51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t="12" customHeight="1">
      <c r="A460" s="13"/>
      <c r="B460" s="13"/>
      <c r="C460" s="13"/>
      <c r="D460" s="13"/>
      <c r="E460" s="51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t="12" customHeight="1">
      <c r="A461" s="13"/>
      <c r="B461" s="13"/>
      <c r="C461" s="13"/>
      <c r="D461" s="13"/>
      <c r="E461" s="51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t="12" customHeight="1">
      <c r="A462" s="13"/>
      <c r="B462" s="13"/>
      <c r="C462" s="13"/>
      <c r="D462" s="13"/>
      <c r="E462" s="51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t="12" customHeight="1">
      <c r="A463" s="13"/>
      <c r="B463" s="13"/>
      <c r="C463" s="13"/>
      <c r="D463" s="13"/>
      <c r="E463" s="51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t="12" customHeight="1">
      <c r="A464" s="13"/>
      <c r="B464" s="13"/>
      <c r="C464" s="13"/>
      <c r="D464" s="13"/>
      <c r="E464" s="51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t="12" customHeight="1">
      <c r="A465" s="13"/>
      <c r="B465" s="13"/>
      <c r="C465" s="13"/>
      <c r="D465" s="13"/>
      <c r="E465" s="51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t="12" customHeight="1">
      <c r="A466" s="13"/>
      <c r="B466" s="13"/>
      <c r="C466" s="13"/>
      <c r="D466" s="13"/>
      <c r="E466" s="51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2" customHeight="1">
      <c r="A467" s="13"/>
      <c r="B467" s="13"/>
      <c r="C467" s="13"/>
      <c r="D467" s="13"/>
      <c r="E467" s="51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t="12" customHeight="1">
      <c r="A468" s="13"/>
      <c r="B468" s="13"/>
      <c r="C468" s="13"/>
      <c r="D468" s="13"/>
      <c r="E468" s="51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t="12" customHeight="1">
      <c r="A469" s="13"/>
      <c r="B469" s="13"/>
      <c r="C469" s="13"/>
      <c r="D469" s="13"/>
      <c r="E469" s="51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t="12" customHeight="1">
      <c r="A470" s="13"/>
      <c r="B470" s="13"/>
      <c r="C470" s="13"/>
      <c r="D470" s="13"/>
      <c r="E470" s="51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t="12" customHeight="1">
      <c r="A471" s="13"/>
      <c r="B471" s="13"/>
      <c r="C471" s="13"/>
      <c r="D471" s="13"/>
      <c r="E471" s="51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t="12" customHeight="1">
      <c r="A472" s="13"/>
      <c r="B472" s="13"/>
      <c r="C472" s="13"/>
      <c r="D472" s="13"/>
      <c r="E472" s="51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t="12" customHeight="1">
      <c r="A473" s="13"/>
      <c r="B473" s="13"/>
      <c r="C473" s="13"/>
      <c r="D473" s="13"/>
      <c r="E473" s="51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t="12" customHeight="1">
      <c r="A474" s="13"/>
      <c r="B474" s="13"/>
      <c r="C474" s="13"/>
      <c r="D474" s="13"/>
      <c r="E474" s="51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t="12" customHeight="1">
      <c r="A475" s="13"/>
      <c r="B475" s="13"/>
      <c r="C475" s="13"/>
      <c r="D475" s="13"/>
      <c r="E475" s="51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t="12" customHeight="1">
      <c r="A476" s="13"/>
      <c r="B476" s="13"/>
      <c r="C476" s="13"/>
      <c r="D476" s="13"/>
      <c r="E476" s="51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t="12" customHeight="1">
      <c r="A477" s="13"/>
      <c r="B477" s="13"/>
      <c r="C477" s="13"/>
      <c r="D477" s="13"/>
      <c r="E477" s="51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t="12" customHeight="1">
      <c r="A478" s="13"/>
      <c r="B478" s="13"/>
      <c r="C478" s="13"/>
      <c r="D478" s="13"/>
      <c r="E478" s="51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t="12" customHeight="1">
      <c r="A479" s="13"/>
      <c r="B479" s="13"/>
      <c r="C479" s="13"/>
      <c r="D479" s="13"/>
      <c r="E479" s="51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t="12" customHeight="1">
      <c r="A480" s="13"/>
      <c r="B480" s="13"/>
      <c r="C480" s="13"/>
      <c r="D480" s="13"/>
      <c r="E480" s="51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1:17" ht="12" customHeight="1">
      <c r="A481" s="13"/>
      <c r="B481" s="13"/>
      <c r="C481" s="13"/>
      <c r="D481" s="13"/>
      <c r="E481" s="51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1:17" ht="12" customHeight="1">
      <c r="A482" s="13"/>
      <c r="B482" s="13"/>
      <c r="C482" s="13"/>
      <c r="D482" s="13"/>
      <c r="E482" s="51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1:17" ht="12" customHeight="1">
      <c r="A483" s="13"/>
      <c r="B483" s="13"/>
      <c r="C483" s="13"/>
      <c r="D483" s="13"/>
      <c r="E483" s="51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1:17" ht="12" customHeight="1">
      <c r="A484" s="13"/>
      <c r="B484" s="13"/>
      <c r="C484" s="13"/>
      <c r="D484" s="13"/>
      <c r="E484" s="51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1:17" ht="12" customHeight="1">
      <c r="A485" s="13"/>
      <c r="B485" s="13"/>
      <c r="C485" s="13"/>
      <c r="D485" s="13"/>
      <c r="E485" s="51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1:17" ht="12" customHeight="1">
      <c r="A486" s="13"/>
      <c r="B486" s="13"/>
      <c r="C486" s="13"/>
      <c r="D486" s="13"/>
      <c r="E486" s="51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1:17" ht="12" customHeight="1">
      <c r="A487" s="13"/>
      <c r="B487" s="13"/>
      <c r="C487" s="13"/>
      <c r="D487" s="13"/>
      <c r="E487" s="51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1:17" ht="12" customHeight="1">
      <c r="A488" s="13"/>
      <c r="B488" s="13"/>
      <c r="C488" s="13"/>
      <c r="D488" s="13"/>
      <c r="E488" s="51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1:17" ht="12" customHeight="1">
      <c r="A489" s="13"/>
      <c r="B489" s="13"/>
      <c r="C489" s="13"/>
      <c r="D489" s="13"/>
      <c r="E489" s="51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1:17" ht="12" customHeight="1">
      <c r="A490" s="13"/>
      <c r="B490" s="13"/>
      <c r="C490" s="13"/>
      <c r="D490" s="13"/>
      <c r="E490" s="51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1:17" ht="12" customHeight="1">
      <c r="A491" s="13"/>
      <c r="B491" s="13"/>
      <c r="C491" s="13"/>
      <c r="D491" s="13"/>
      <c r="E491" s="51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  <row r="492" spans="1:17" ht="12" customHeight="1">
      <c r="A492" s="13"/>
      <c r="B492" s="13"/>
      <c r="C492" s="13"/>
      <c r="D492" s="13"/>
      <c r="E492" s="51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</row>
    <row r="493" spans="1:17" ht="12" customHeight="1">
      <c r="A493" s="13"/>
      <c r="B493" s="13"/>
      <c r="C493" s="13"/>
      <c r="D493" s="13"/>
      <c r="E493" s="51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</row>
    <row r="494" spans="1:17" ht="12" customHeight="1">
      <c r="A494" s="13"/>
      <c r="B494" s="13"/>
      <c r="C494" s="13"/>
      <c r="D494" s="13"/>
      <c r="E494" s="51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</row>
    <row r="495" spans="1:17" ht="12" customHeight="1">
      <c r="A495" s="13"/>
      <c r="B495" s="13"/>
      <c r="C495" s="13"/>
      <c r="D495" s="13"/>
      <c r="E495" s="51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</row>
    <row r="496" spans="1:17" ht="12" customHeight="1">
      <c r="A496" s="13"/>
      <c r="B496" s="13"/>
      <c r="C496" s="13"/>
      <c r="D496" s="13"/>
      <c r="E496" s="51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</row>
    <row r="497" spans="1:17" ht="12" customHeight="1">
      <c r="A497" s="13"/>
      <c r="B497" s="13"/>
      <c r="C497" s="13"/>
      <c r="D497" s="13"/>
      <c r="E497" s="51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</row>
    <row r="498" spans="1:17" ht="12" customHeight="1">
      <c r="A498" s="13"/>
      <c r="B498" s="13"/>
      <c r="C498" s="13"/>
      <c r="D498" s="13"/>
      <c r="E498" s="51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</row>
    <row r="499" spans="1:17" ht="12" customHeight="1">
      <c r="A499" s="13"/>
      <c r="B499" s="13"/>
      <c r="C499" s="13"/>
      <c r="D499" s="13"/>
      <c r="E499" s="51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</row>
    <row r="500" spans="1:17" ht="12" customHeight="1">
      <c r="A500" s="13"/>
      <c r="B500" s="13"/>
      <c r="C500" s="13"/>
      <c r="D500" s="13"/>
      <c r="E500" s="51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</row>
    <row r="501" spans="1:17" ht="12" customHeight="1">
      <c r="A501" s="13"/>
      <c r="B501" s="13"/>
      <c r="C501" s="13"/>
      <c r="D501" s="13"/>
      <c r="E501" s="51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</row>
    <row r="502" spans="1:17" ht="12" customHeight="1">
      <c r="A502" s="13"/>
      <c r="B502" s="13"/>
      <c r="C502" s="13"/>
      <c r="D502" s="13"/>
      <c r="E502" s="51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</row>
    <row r="503" spans="1:17" ht="12" customHeight="1">
      <c r="A503" s="13"/>
      <c r="B503" s="13"/>
      <c r="C503" s="13"/>
      <c r="D503" s="13"/>
      <c r="E503" s="51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</row>
    <row r="504" spans="1:17" ht="12" customHeight="1">
      <c r="A504" s="13"/>
      <c r="B504" s="13"/>
      <c r="C504" s="13"/>
      <c r="D504" s="13"/>
      <c r="E504" s="51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</row>
    <row r="505" spans="1:17" ht="12" customHeight="1">
      <c r="A505" s="13"/>
      <c r="B505" s="13"/>
      <c r="C505" s="13"/>
      <c r="D505" s="13"/>
      <c r="E505" s="51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</row>
    <row r="506" spans="1:17" ht="12" customHeight="1">
      <c r="A506" s="13"/>
      <c r="B506" s="13"/>
      <c r="C506" s="13"/>
      <c r="D506" s="13"/>
      <c r="E506" s="51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</row>
    <row r="507" spans="1:17" ht="12" customHeight="1">
      <c r="A507" s="13"/>
      <c r="B507" s="13"/>
      <c r="C507" s="13"/>
      <c r="D507" s="13"/>
      <c r="E507" s="51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</row>
    <row r="508" spans="1:17" ht="12" customHeight="1">
      <c r="A508" s="13"/>
      <c r="B508" s="13"/>
      <c r="C508" s="13"/>
      <c r="D508" s="13"/>
      <c r="E508" s="51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</row>
    <row r="509" spans="1:17" ht="12" customHeight="1">
      <c r="A509" s="13"/>
      <c r="B509" s="13"/>
      <c r="C509" s="13"/>
      <c r="D509" s="13"/>
      <c r="E509" s="51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</row>
    <row r="510" spans="1:17" ht="12" customHeight="1">
      <c r="A510" s="13"/>
      <c r="B510" s="13"/>
      <c r="C510" s="13"/>
      <c r="D510" s="13"/>
      <c r="E510" s="51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</row>
    <row r="511" spans="1:17" ht="12" customHeight="1">
      <c r="A511" s="13"/>
      <c r="B511" s="13"/>
      <c r="C511" s="13"/>
      <c r="D511" s="13"/>
      <c r="E511" s="51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</row>
    <row r="512" spans="1:17" ht="12" customHeight="1">
      <c r="A512" s="13"/>
      <c r="B512" s="13"/>
      <c r="C512" s="13"/>
      <c r="D512" s="13"/>
      <c r="E512" s="51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</row>
    <row r="513" spans="1:17" ht="12" customHeight="1">
      <c r="A513" s="13"/>
      <c r="B513" s="13"/>
      <c r="C513" s="13"/>
      <c r="D513" s="13"/>
      <c r="E513" s="51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</row>
    <row r="514" spans="1:17" ht="12" customHeight="1">
      <c r="A514" s="13"/>
      <c r="B514" s="13"/>
      <c r="C514" s="13"/>
      <c r="D514" s="13"/>
      <c r="E514" s="51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</row>
    <row r="515" spans="1:17" ht="12" customHeight="1">
      <c r="A515" s="13"/>
      <c r="B515" s="13"/>
      <c r="C515" s="13"/>
      <c r="D515" s="13"/>
      <c r="E515" s="51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</row>
    <row r="516" spans="1:17" ht="12" customHeight="1">
      <c r="A516" s="13"/>
      <c r="B516" s="13"/>
      <c r="C516" s="13"/>
      <c r="D516" s="13"/>
      <c r="E516" s="51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</row>
    <row r="517" spans="1:17" ht="12" customHeight="1">
      <c r="A517" s="13"/>
      <c r="B517" s="13"/>
      <c r="C517" s="13"/>
      <c r="D517" s="13"/>
      <c r="E517" s="51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</row>
    <row r="518" spans="1:17" ht="12" customHeight="1">
      <c r="A518" s="13"/>
      <c r="B518" s="13"/>
      <c r="C518" s="13"/>
      <c r="D518" s="13"/>
      <c r="E518" s="51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</row>
    <row r="519" spans="1:17" ht="12" customHeight="1">
      <c r="A519" s="13"/>
      <c r="B519" s="13"/>
      <c r="C519" s="13"/>
      <c r="D519" s="13"/>
      <c r="E519" s="51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</row>
    <row r="520" spans="1:17" ht="12" customHeight="1">
      <c r="A520" s="13"/>
      <c r="B520" s="13"/>
      <c r="C520" s="13"/>
      <c r="D520" s="13"/>
      <c r="E520" s="51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</row>
    <row r="521" spans="1:17" ht="12" customHeight="1">
      <c r="A521" s="13"/>
      <c r="B521" s="13"/>
      <c r="C521" s="13"/>
      <c r="D521" s="13"/>
      <c r="E521" s="51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</row>
    <row r="522" spans="1:17" ht="12" customHeight="1">
      <c r="A522" s="13"/>
      <c r="B522" s="13"/>
      <c r="C522" s="13"/>
      <c r="D522" s="13"/>
      <c r="E522" s="51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</row>
    <row r="523" spans="1:17" ht="12" customHeight="1">
      <c r="A523" s="13"/>
      <c r="B523" s="13"/>
      <c r="C523" s="13"/>
      <c r="D523" s="13"/>
      <c r="E523" s="51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</row>
    <row r="524" spans="1:17" ht="12" customHeight="1">
      <c r="A524" s="13"/>
      <c r="B524" s="13"/>
      <c r="C524" s="13"/>
      <c r="D524" s="13"/>
      <c r="E524" s="51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</row>
    <row r="525" spans="1:17" ht="12" customHeight="1">
      <c r="A525" s="13"/>
      <c r="B525" s="13"/>
      <c r="C525" s="13"/>
      <c r="D525" s="13"/>
      <c r="E525" s="51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</row>
    <row r="526" spans="1:17" ht="12" customHeight="1">
      <c r="A526" s="13"/>
      <c r="B526" s="13"/>
      <c r="C526" s="13"/>
      <c r="D526" s="13"/>
      <c r="E526" s="51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</row>
    <row r="527" spans="1:17" ht="12" customHeight="1">
      <c r="A527" s="13"/>
      <c r="B527" s="13"/>
      <c r="C527" s="13"/>
      <c r="D527" s="13"/>
      <c r="E527" s="51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</row>
    <row r="528" spans="1:17" ht="12" customHeight="1">
      <c r="A528" s="13"/>
      <c r="B528" s="13"/>
      <c r="C528" s="13"/>
      <c r="D528" s="13"/>
      <c r="E528" s="51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</row>
    <row r="529" spans="1:17" ht="12" customHeight="1">
      <c r="A529" s="13"/>
      <c r="B529" s="13"/>
      <c r="C529" s="13"/>
      <c r="D529" s="13"/>
      <c r="E529" s="51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</row>
    <row r="530" spans="1:17" ht="12" customHeight="1">
      <c r="A530" s="13"/>
      <c r="B530" s="13"/>
      <c r="C530" s="13"/>
      <c r="D530" s="13"/>
      <c r="E530" s="51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</row>
    <row r="531" spans="1:17" ht="12" customHeight="1">
      <c r="A531" s="13"/>
      <c r="B531" s="13"/>
      <c r="C531" s="13"/>
      <c r="D531" s="13"/>
      <c r="E531" s="51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</row>
    <row r="532" spans="1:17" ht="12" customHeight="1">
      <c r="A532" s="13"/>
      <c r="B532" s="13"/>
      <c r="C532" s="13"/>
      <c r="D532" s="13"/>
      <c r="E532" s="51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</row>
    <row r="533" spans="1:17" ht="12" customHeight="1">
      <c r="A533" s="13"/>
      <c r="B533" s="13"/>
      <c r="C533" s="13"/>
      <c r="D533" s="13"/>
      <c r="E533" s="51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</row>
    <row r="534" spans="1:17" ht="12" customHeight="1">
      <c r="A534" s="13"/>
      <c r="B534" s="13"/>
      <c r="C534" s="13"/>
      <c r="D534" s="13"/>
      <c r="E534" s="51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</row>
    <row r="535" spans="1:17" ht="12" customHeight="1">
      <c r="A535" s="13"/>
      <c r="B535" s="13"/>
      <c r="C535" s="13"/>
      <c r="D535" s="13"/>
      <c r="E535" s="51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</row>
    <row r="536" spans="1:17" ht="12" customHeight="1">
      <c r="A536" s="13"/>
      <c r="B536" s="13"/>
      <c r="C536" s="13"/>
      <c r="D536" s="13"/>
      <c r="E536" s="51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</row>
    <row r="537" spans="1:17" ht="12" customHeight="1">
      <c r="A537" s="13"/>
      <c r="B537" s="13"/>
      <c r="C537" s="13"/>
      <c r="D537" s="13"/>
      <c r="E537" s="51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</row>
    <row r="538" spans="1:17" ht="12" customHeight="1">
      <c r="A538" s="13"/>
      <c r="B538" s="13"/>
      <c r="C538" s="13"/>
      <c r="D538" s="13"/>
      <c r="E538" s="51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</row>
    <row r="539" spans="1:17" ht="12" customHeight="1">
      <c r="A539" s="13"/>
      <c r="B539" s="13"/>
      <c r="C539" s="13"/>
      <c r="D539" s="13"/>
      <c r="E539" s="51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</row>
    <row r="540" spans="1:17" ht="12" customHeight="1">
      <c r="A540" s="13"/>
      <c r="B540" s="13"/>
      <c r="C540" s="13"/>
      <c r="D540" s="13"/>
      <c r="E540" s="51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</row>
    <row r="541" spans="1:17" ht="12" customHeight="1">
      <c r="A541" s="13"/>
      <c r="B541" s="13"/>
      <c r="C541" s="13"/>
      <c r="D541" s="13"/>
      <c r="E541" s="51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</row>
    <row r="542" spans="1:17" ht="12" customHeight="1">
      <c r="A542" s="13"/>
      <c r="B542" s="13"/>
      <c r="C542" s="13"/>
      <c r="D542" s="13"/>
      <c r="E542" s="51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</row>
    <row r="543" spans="1:17" ht="12" customHeight="1">
      <c r="A543" s="13"/>
      <c r="B543" s="13"/>
      <c r="C543" s="13"/>
      <c r="D543" s="13"/>
      <c r="E543" s="51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</row>
    <row r="544" spans="1:17" ht="12" customHeight="1">
      <c r="A544" s="13"/>
      <c r="B544" s="13"/>
      <c r="C544" s="13"/>
      <c r="D544" s="13"/>
      <c r="E544" s="51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</row>
    <row r="545" spans="1:17" ht="12" customHeight="1">
      <c r="A545" s="13"/>
      <c r="B545" s="13"/>
      <c r="C545" s="13"/>
      <c r="D545" s="13"/>
      <c r="E545" s="51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</row>
    <row r="546" spans="1:17" ht="12" customHeight="1">
      <c r="A546" s="13"/>
      <c r="B546" s="13"/>
      <c r="C546" s="13"/>
      <c r="D546" s="13"/>
      <c r="E546" s="51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</row>
    <row r="547" spans="1:17" ht="12" customHeight="1">
      <c r="A547" s="13"/>
      <c r="B547" s="13"/>
      <c r="C547" s="13"/>
      <c r="D547" s="13"/>
      <c r="E547" s="51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</row>
    <row r="548" spans="1:17" ht="12" customHeight="1">
      <c r="A548" s="13"/>
      <c r="B548" s="13"/>
      <c r="C548" s="13"/>
      <c r="D548" s="13"/>
      <c r="E548" s="51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</row>
    <row r="549" spans="1:17" ht="12" customHeight="1">
      <c r="A549" s="13"/>
      <c r="B549" s="13"/>
      <c r="C549" s="13"/>
      <c r="D549" s="13"/>
      <c r="E549" s="51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</row>
    <row r="550" spans="1:17" ht="12" customHeight="1">
      <c r="A550" s="13"/>
      <c r="B550" s="13"/>
      <c r="C550" s="13"/>
      <c r="D550" s="13"/>
      <c r="E550" s="51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</row>
    <row r="551" spans="1:17" ht="12" customHeight="1">
      <c r="A551" s="13"/>
      <c r="B551" s="13"/>
      <c r="C551" s="13"/>
      <c r="D551" s="13"/>
      <c r="E551" s="51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</row>
    <row r="552" spans="1:17" ht="12" customHeight="1">
      <c r="A552" s="13"/>
      <c r="B552" s="13"/>
      <c r="C552" s="13"/>
      <c r="D552" s="13"/>
      <c r="E552" s="51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</row>
    <row r="553" spans="1:17" ht="12" customHeight="1">
      <c r="A553" s="13"/>
      <c r="B553" s="13"/>
      <c r="C553" s="13"/>
      <c r="D553" s="13"/>
      <c r="E553" s="51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</row>
    <row r="554" spans="1:17" ht="12" customHeight="1">
      <c r="A554" s="13"/>
      <c r="B554" s="13"/>
      <c r="C554" s="13"/>
      <c r="D554" s="13"/>
      <c r="E554" s="51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</row>
    <row r="555" spans="1:17" ht="12" customHeight="1">
      <c r="A555" s="13"/>
      <c r="B555" s="13"/>
      <c r="C555" s="13"/>
      <c r="D555" s="13"/>
      <c r="E555" s="51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</row>
    <row r="556" spans="1:17" ht="12" customHeight="1">
      <c r="A556" s="13"/>
      <c r="B556" s="13"/>
      <c r="C556" s="13"/>
      <c r="D556" s="13"/>
      <c r="E556" s="51"/>
      <c r="I556" s="13"/>
      <c r="J556" s="13"/>
      <c r="K556" s="13"/>
      <c r="L556" s="13"/>
      <c r="M556" s="13"/>
      <c r="N556" s="13"/>
      <c r="O556" s="13"/>
      <c r="P556" s="13"/>
      <c r="Q556" s="13"/>
    </row>
    <row r="557" spans="1:17" ht="12" customHeight="1">
      <c r="A557" s="13"/>
      <c r="B557" s="13"/>
      <c r="C557" s="13"/>
      <c r="D557" s="13"/>
      <c r="E557" s="51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</row>
    <row r="558" spans="1:17" ht="12" customHeight="1">
      <c r="A558" s="13"/>
      <c r="B558" s="13"/>
      <c r="C558" s="13"/>
      <c r="D558" s="13"/>
      <c r="E558" s="51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</row>
    <row r="559" spans="1:17" ht="12" customHeight="1">
      <c r="A559" s="13"/>
      <c r="B559" s="13"/>
      <c r="C559" s="13"/>
      <c r="D559" s="13"/>
      <c r="E559" s="51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</row>
    <row r="560" spans="1:17" ht="12" customHeight="1">
      <c r="A560" s="13"/>
      <c r="B560" s="13"/>
      <c r="C560" s="13"/>
      <c r="D560" s="13"/>
      <c r="E560" s="51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</row>
    <row r="561" spans="1:17" ht="12" customHeight="1">
      <c r="A561" s="13"/>
      <c r="B561" s="13"/>
      <c r="C561" s="13"/>
      <c r="D561" s="13"/>
      <c r="E561" s="51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</row>
    <row r="562" spans="1:17" ht="12" customHeight="1">
      <c r="A562" s="13"/>
      <c r="B562" s="13"/>
      <c r="C562" s="13"/>
      <c r="D562" s="13"/>
      <c r="E562" s="51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</row>
    <row r="563" spans="1:17" ht="12" customHeight="1">
      <c r="A563" s="13"/>
      <c r="B563" s="13"/>
      <c r="C563" s="13"/>
      <c r="D563" s="13"/>
      <c r="E563" s="51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</row>
    <row r="564" spans="1:17" ht="12" customHeight="1">
      <c r="A564" s="13"/>
      <c r="B564" s="13"/>
      <c r="C564" s="13"/>
      <c r="D564" s="13"/>
      <c r="E564" s="51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</row>
    <row r="565" spans="1:17" ht="12" customHeight="1">
      <c r="A565" s="13"/>
      <c r="B565" s="13"/>
      <c r="C565" s="13"/>
      <c r="D565" s="13"/>
      <c r="E565" s="51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</row>
    <row r="566" spans="1:17" ht="12" customHeight="1">
      <c r="A566" s="13"/>
      <c r="B566" s="13"/>
      <c r="C566" s="13"/>
      <c r="D566" s="13"/>
      <c r="E566" s="51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</row>
    <row r="567" spans="1:17" ht="12" customHeight="1">
      <c r="A567" s="13"/>
      <c r="B567" s="13"/>
      <c r="C567" s="13"/>
      <c r="D567" s="13"/>
      <c r="E567" s="51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</row>
    <row r="568" spans="1:17" ht="12" customHeight="1">
      <c r="A568" s="13"/>
      <c r="B568" s="13"/>
      <c r="C568" s="13"/>
      <c r="D568" s="13"/>
      <c r="E568" s="51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</row>
    <row r="569" spans="1:17" ht="12" customHeight="1">
      <c r="A569" s="13"/>
      <c r="B569" s="13"/>
      <c r="C569" s="13"/>
      <c r="D569" s="13"/>
      <c r="E569" s="51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</row>
    <row r="570" spans="1:17" ht="12" customHeight="1">
      <c r="A570" s="13"/>
      <c r="B570" s="13"/>
      <c r="C570" s="13"/>
      <c r="D570" s="13"/>
      <c r="E570" s="51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</row>
    <row r="571" spans="1:17" ht="12" customHeight="1">
      <c r="A571" s="13"/>
      <c r="B571" s="13"/>
      <c r="C571" s="13"/>
      <c r="D571" s="13"/>
      <c r="E571" s="51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</row>
    <row r="572" spans="1:17" ht="12" customHeight="1">
      <c r="A572" s="13"/>
      <c r="B572" s="13"/>
      <c r="C572" s="13"/>
      <c r="D572" s="13"/>
      <c r="E572" s="51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</row>
    <row r="573" spans="1:17" ht="12" customHeight="1">
      <c r="A573" s="13"/>
      <c r="B573" s="13"/>
      <c r="C573" s="13"/>
      <c r="D573" s="13"/>
      <c r="E573" s="51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</row>
    <row r="574" spans="1:17" ht="12" customHeight="1">
      <c r="A574" s="13"/>
      <c r="B574" s="13"/>
      <c r="C574" s="13"/>
      <c r="D574" s="13"/>
      <c r="E574" s="51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</row>
    <row r="575" spans="1:17" ht="12" customHeight="1">
      <c r="A575" s="13"/>
      <c r="B575" s="13"/>
      <c r="C575" s="13"/>
      <c r="D575" s="13"/>
      <c r="E575" s="51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</row>
    <row r="576" spans="1:17" ht="12" customHeight="1">
      <c r="A576" s="13"/>
      <c r="B576" s="13"/>
      <c r="C576" s="13"/>
      <c r="D576" s="13"/>
      <c r="E576" s="51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</row>
    <row r="577" spans="1:17" ht="12" customHeight="1">
      <c r="A577" s="13"/>
      <c r="B577" s="13"/>
      <c r="C577" s="13"/>
      <c r="D577" s="13"/>
      <c r="E577" s="51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</row>
    <row r="578" spans="1:17" ht="12" customHeight="1">
      <c r="A578" s="13"/>
      <c r="B578" s="13"/>
      <c r="C578" s="13"/>
      <c r="D578" s="13"/>
      <c r="E578" s="51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</row>
    <row r="579" spans="1:17" ht="12" customHeight="1">
      <c r="A579" s="13"/>
      <c r="B579" s="13"/>
      <c r="C579" s="13"/>
      <c r="D579" s="13"/>
      <c r="E579" s="51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</row>
    <row r="580" spans="1:17" ht="12" customHeight="1">
      <c r="A580" s="13"/>
      <c r="B580" s="13"/>
      <c r="C580" s="13"/>
      <c r="D580" s="13"/>
      <c r="E580" s="51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</row>
    <row r="581" spans="1:17" ht="12" customHeight="1">
      <c r="A581" s="13"/>
      <c r="B581" s="13"/>
      <c r="C581" s="13"/>
      <c r="D581" s="13"/>
      <c r="E581" s="51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</row>
    <row r="582" spans="1:17" ht="12" customHeight="1">
      <c r="A582" s="13"/>
      <c r="B582" s="13"/>
      <c r="C582" s="13"/>
      <c r="D582" s="13"/>
      <c r="E582" s="51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</row>
    <row r="583" spans="1:17" ht="12" customHeight="1">
      <c r="A583" s="13"/>
      <c r="B583" s="13"/>
      <c r="C583" s="13"/>
      <c r="D583" s="13"/>
      <c r="E583" s="51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</row>
    <row r="584" spans="1:17" ht="12" customHeight="1">
      <c r="A584" s="13"/>
      <c r="B584" s="13"/>
      <c r="C584" s="13"/>
      <c r="D584" s="13"/>
      <c r="E584" s="51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</row>
    <row r="585" spans="1:17" ht="12" customHeight="1">
      <c r="A585" s="13"/>
      <c r="B585" s="13"/>
      <c r="C585" s="13"/>
      <c r="D585" s="13"/>
      <c r="E585" s="51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</row>
    <row r="586" spans="1:17" ht="12" customHeight="1">
      <c r="A586" s="13"/>
      <c r="B586" s="13"/>
      <c r="C586" s="13"/>
      <c r="D586" s="13"/>
      <c r="E586" s="51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</row>
    <row r="587" spans="1:17" ht="12" customHeight="1">
      <c r="A587" s="13"/>
      <c r="B587" s="13"/>
      <c r="C587" s="13"/>
      <c r="D587" s="13"/>
      <c r="E587" s="51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</row>
    <row r="588" spans="1:17" ht="12" customHeight="1">
      <c r="A588" s="13"/>
      <c r="B588" s="13"/>
      <c r="C588" s="13"/>
      <c r="D588" s="13"/>
      <c r="E588" s="51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</row>
    <row r="589" spans="1:17" ht="12" customHeight="1">
      <c r="A589" s="13"/>
      <c r="B589" s="13"/>
      <c r="C589" s="13"/>
      <c r="D589" s="13"/>
      <c r="E589" s="51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</row>
    <row r="590" spans="1:17" ht="12" customHeight="1">
      <c r="A590" s="13"/>
      <c r="B590" s="13"/>
      <c r="C590" s="13"/>
      <c r="D590" s="13"/>
      <c r="E590" s="51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</row>
    <row r="591" spans="1:17" ht="12" customHeight="1">
      <c r="A591" s="13"/>
      <c r="B591" s="13"/>
      <c r="C591" s="13"/>
      <c r="D591" s="13"/>
      <c r="E591" s="51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</row>
    <row r="592" spans="1:17" ht="12" customHeight="1">
      <c r="A592" s="13"/>
      <c r="B592" s="13"/>
      <c r="C592" s="13"/>
      <c r="D592" s="13"/>
      <c r="E592" s="51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</row>
    <row r="593" spans="1:17" ht="12" customHeight="1">
      <c r="A593" s="13"/>
      <c r="B593" s="13"/>
      <c r="C593" s="13"/>
      <c r="D593" s="13"/>
      <c r="E593" s="51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</row>
    <row r="594" spans="1:17" ht="12" customHeight="1">
      <c r="A594" s="13"/>
      <c r="B594" s="13"/>
      <c r="C594" s="13"/>
      <c r="D594" s="13"/>
      <c r="E594" s="51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</row>
    <row r="595" spans="1:17" ht="12" customHeight="1">
      <c r="A595" s="13"/>
      <c r="B595" s="13"/>
      <c r="C595" s="13"/>
      <c r="D595" s="13"/>
      <c r="E595" s="51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</row>
    <row r="596" spans="1:17" ht="12" customHeight="1">
      <c r="A596" s="13"/>
      <c r="B596" s="13"/>
      <c r="C596" s="13"/>
      <c r="D596" s="13"/>
      <c r="E596" s="51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</row>
    <row r="597" spans="1:17" ht="12" customHeight="1">
      <c r="A597" s="13"/>
      <c r="B597" s="13"/>
      <c r="C597" s="13"/>
      <c r="D597" s="13"/>
      <c r="E597" s="51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</row>
    <row r="598" spans="1:17" ht="12" customHeight="1">
      <c r="A598" s="13"/>
      <c r="B598" s="13"/>
      <c r="C598" s="13"/>
      <c r="D598" s="13"/>
      <c r="E598" s="51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</row>
    <row r="599" spans="1:17" ht="12" customHeight="1">
      <c r="A599" s="13"/>
      <c r="B599" s="13"/>
      <c r="C599" s="13"/>
      <c r="D599" s="13"/>
      <c r="E599" s="51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</row>
    <row r="600" spans="1:17" ht="12" customHeight="1">
      <c r="A600" s="13"/>
      <c r="B600" s="13"/>
      <c r="C600" s="13"/>
      <c r="D600" s="13"/>
      <c r="E600" s="51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</row>
    <row r="601" spans="1:17" ht="12" customHeight="1">
      <c r="A601" s="13"/>
      <c r="B601" s="13"/>
      <c r="C601" s="13"/>
      <c r="D601" s="13"/>
      <c r="E601" s="51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</row>
    <row r="602" spans="1:17" ht="12" customHeight="1">
      <c r="A602" s="13"/>
      <c r="B602" s="13"/>
      <c r="C602" s="13"/>
      <c r="D602" s="13"/>
      <c r="E602" s="51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</row>
    <row r="603" spans="1:17" ht="12" customHeight="1">
      <c r="A603" s="13"/>
      <c r="B603" s="13"/>
      <c r="C603" s="13"/>
      <c r="D603" s="13"/>
      <c r="E603" s="51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</row>
    <row r="604" spans="1:17" ht="12" customHeight="1">
      <c r="A604" s="13"/>
      <c r="B604" s="13"/>
      <c r="C604" s="13"/>
      <c r="D604" s="13"/>
      <c r="E604" s="51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</row>
    <row r="605" spans="1:17" ht="12" customHeight="1">
      <c r="A605" s="13"/>
      <c r="B605" s="13"/>
      <c r="C605" s="13"/>
      <c r="D605" s="13"/>
      <c r="E605" s="51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</row>
    <row r="606" spans="1:17" ht="12" customHeight="1">
      <c r="A606" s="13"/>
      <c r="B606" s="13"/>
      <c r="C606" s="13"/>
      <c r="D606" s="13"/>
      <c r="E606" s="51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</row>
    <row r="607" spans="1:17" ht="12" customHeight="1">
      <c r="A607" s="13"/>
      <c r="B607" s="13"/>
      <c r="C607" s="13"/>
      <c r="D607" s="13"/>
      <c r="E607" s="51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</row>
    <row r="608" spans="1:17" ht="12" customHeight="1">
      <c r="A608" s="13"/>
      <c r="B608" s="13"/>
      <c r="C608" s="13"/>
      <c r="D608" s="13"/>
      <c r="E608" s="51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</row>
    <row r="609" spans="1:17" ht="12" customHeight="1">
      <c r="A609" s="13"/>
      <c r="B609" s="13"/>
      <c r="C609" s="13"/>
      <c r="D609" s="13"/>
      <c r="E609" s="51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</row>
    <row r="610" spans="1:17" ht="12" customHeight="1">
      <c r="A610" s="13"/>
      <c r="B610" s="13"/>
      <c r="C610" s="13"/>
      <c r="D610" s="13"/>
      <c r="E610" s="51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</row>
    <row r="611" spans="1:17" ht="12" customHeight="1">
      <c r="A611" s="13"/>
      <c r="B611" s="13"/>
      <c r="C611" s="13"/>
      <c r="D611" s="13"/>
      <c r="E611" s="51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</row>
    <row r="612" spans="1:17" ht="12" customHeight="1">
      <c r="A612" s="13"/>
      <c r="B612" s="13"/>
      <c r="C612" s="13"/>
      <c r="D612" s="13"/>
      <c r="E612" s="51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</row>
    <row r="613" spans="1:17" ht="12" customHeight="1">
      <c r="A613" s="13"/>
      <c r="B613" s="13"/>
      <c r="C613" s="13"/>
      <c r="D613" s="13"/>
      <c r="E613" s="51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</row>
    <row r="614" spans="1:17" ht="12" customHeight="1">
      <c r="A614" s="13"/>
      <c r="B614" s="13"/>
      <c r="C614" s="13"/>
      <c r="D614" s="13"/>
      <c r="E614" s="51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</row>
    <row r="615" spans="1:17" ht="12" customHeight="1">
      <c r="A615" s="13"/>
      <c r="B615" s="13"/>
      <c r="C615" s="13"/>
      <c r="D615" s="13"/>
      <c r="E615" s="51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</row>
    <row r="616" spans="1:17" ht="12" customHeight="1">
      <c r="A616" s="13"/>
      <c r="B616" s="13"/>
      <c r="C616" s="13"/>
      <c r="D616" s="13"/>
      <c r="E616" s="51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</row>
    <row r="617" spans="1:17" ht="12" customHeight="1">
      <c r="A617" s="13"/>
      <c r="B617" s="13"/>
      <c r="C617" s="13"/>
      <c r="D617" s="13"/>
      <c r="E617" s="51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</row>
    <row r="618" spans="1:17" ht="12" customHeight="1">
      <c r="A618" s="13"/>
      <c r="B618" s="13"/>
      <c r="C618" s="13"/>
      <c r="D618" s="13"/>
      <c r="E618" s="51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</row>
    <row r="619" spans="1:17" ht="12" customHeight="1">
      <c r="A619" s="13"/>
      <c r="B619" s="13"/>
      <c r="C619" s="13"/>
      <c r="D619" s="13"/>
      <c r="E619" s="51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</row>
    <row r="620" spans="1:17" ht="12" customHeight="1">
      <c r="A620" s="13"/>
      <c r="B620" s="13"/>
      <c r="C620" s="13"/>
      <c r="D620" s="13"/>
      <c r="E620" s="51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</row>
    <row r="621" spans="1:17" ht="12" customHeight="1">
      <c r="A621" s="13"/>
      <c r="B621" s="13"/>
      <c r="C621" s="13"/>
      <c r="D621" s="13"/>
      <c r="E621" s="51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</row>
    <row r="622" spans="1:17" ht="12" customHeight="1">
      <c r="A622" s="13"/>
      <c r="B622" s="13"/>
      <c r="C622" s="13"/>
      <c r="D622" s="13"/>
      <c r="E622" s="51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</row>
    <row r="623" spans="1:17" ht="12" customHeight="1">
      <c r="A623" s="13"/>
      <c r="B623" s="13"/>
      <c r="C623" s="13"/>
      <c r="D623" s="13"/>
      <c r="E623" s="51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</row>
    <row r="624" spans="1:17" ht="12" customHeight="1">
      <c r="A624" s="13"/>
      <c r="B624" s="13"/>
      <c r="C624" s="13"/>
      <c r="D624" s="13"/>
      <c r="E624" s="51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</row>
    <row r="625" spans="1:17" ht="12" customHeight="1">
      <c r="A625" s="13"/>
      <c r="B625" s="13"/>
      <c r="C625" s="13"/>
      <c r="D625" s="13"/>
      <c r="E625" s="51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</row>
    <row r="626" spans="1:17" ht="12" customHeight="1">
      <c r="A626" s="13"/>
      <c r="B626" s="13"/>
      <c r="C626" s="13"/>
      <c r="D626" s="13"/>
      <c r="E626" s="51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</row>
    <row r="627" spans="1:17" ht="12" customHeight="1">
      <c r="A627" s="13"/>
      <c r="B627" s="13"/>
      <c r="C627" s="13"/>
      <c r="D627" s="13"/>
      <c r="E627" s="51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</row>
    <row r="628" spans="1:17" ht="12" customHeight="1">
      <c r="A628" s="13"/>
      <c r="B628" s="13"/>
      <c r="C628" s="13"/>
      <c r="D628" s="13"/>
      <c r="E628" s="51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</row>
    <row r="629" spans="1:17" ht="12" customHeight="1">
      <c r="A629" s="13"/>
      <c r="B629" s="13"/>
      <c r="C629" s="13"/>
      <c r="D629" s="13"/>
      <c r="E629" s="51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</row>
    <row r="630" spans="1:17" ht="12" customHeight="1">
      <c r="A630" s="13"/>
      <c r="B630" s="13"/>
      <c r="C630" s="13"/>
      <c r="D630" s="13"/>
      <c r="E630" s="51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</row>
    <row r="631" spans="1:17" ht="12" customHeight="1">
      <c r="A631" s="13"/>
      <c r="B631" s="13"/>
      <c r="C631" s="13"/>
      <c r="D631" s="13"/>
      <c r="E631" s="51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</row>
    <row r="632" spans="1:17" ht="12" customHeight="1">
      <c r="A632" s="13"/>
      <c r="B632" s="13"/>
      <c r="C632" s="13"/>
      <c r="D632" s="13"/>
      <c r="E632" s="51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</row>
    <row r="633" spans="1:17" ht="12" customHeight="1">
      <c r="A633" s="13"/>
      <c r="B633" s="13"/>
      <c r="C633" s="13"/>
      <c r="D633" s="13"/>
      <c r="E633" s="51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</row>
    <row r="634" spans="1:17" ht="12" customHeight="1">
      <c r="A634" s="13"/>
      <c r="B634" s="13"/>
      <c r="C634" s="13"/>
      <c r="D634" s="13"/>
      <c r="E634" s="51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</row>
    <row r="635" spans="1:17" ht="12" customHeight="1">
      <c r="A635" s="13"/>
      <c r="B635" s="13"/>
      <c r="C635" s="13"/>
      <c r="D635" s="13"/>
      <c r="E635" s="51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</row>
    <row r="636" spans="1:17" ht="12" customHeight="1">
      <c r="A636" s="13"/>
      <c r="B636" s="13"/>
      <c r="C636" s="13"/>
      <c r="D636" s="13"/>
      <c r="E636" s="51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</row>
    <row r="637" spans="1:17" ht="12" customHeight="1">
      <c r="A637" s="13"/>
      <c r="B637" s="13"/>
      <c r="C637" s="13"/>
      <c r="D637" s="13"/>
      <c r="E637" s="51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</row>
    <row r="638" spans="1:17" ht="12" customHeight="1">
      <c r="A638" s="13"/>
      <c r="B638" s="13"/>
      <c r="C638" s="13"/>
      <c r="D638" s="13"/>
      <c r="E638" s="51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</row>
    <row r="639" spans="1:17" ht="12" customHeight="1">
      <c r="A639" s="13"/>
      <c r="B639" s="13"/>
      <c r="C639" s="13"/>
      <c r="D639" s="13"/>
      <c r="E639" s="51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</row>
    <row r="640" spans="1:17" ht="12" customHeight="1">
      <c r="A640" s="13"/>
      <c r="B640" s="13"/>
      <c r="C640" s="13"/>
      <c r="D640" s="13"/>
      <c r="E640" s="51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</row>
    <row r="641" spans="1:17" ht="12" customHeight="1">
      <c r="A641" s="13"/>
      <c r="B641" s="13"/>
      <c r="C641" s="13"/>
      <c r="D641" s="13"/>
      <c r="E641" s="51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</row>
    <row r="642" spans="1:17" ht="12" customHeight="1">
      <c r="A642" s="13"/>
      <c r="B642" s="13"/>
      <c r="C642" s="13"/>
      <c r="D642" s="13"/>
      <c r="E642" s="51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</row>
    <row r="643" spans="1:17" ht="12" customHeight="1">
      <c r="A643" s="13"/>
      <c r="B643" s="13"/>
      <c r="C643" s="13"/>
      <c r="D643" s="13"/>
      <c r="E643" s="51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</row>
    <row r="644" spans="1:17" ht="12" customHeight="1">
      <c r="A644" s="13"/>
      <c r="B644" s="13"/>
      <c r="C644" s="13"/>
      <c r="D644" s="13"/>
      <c r="E644" s="51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</row>
    <row r="645" spans="1:17" ht="12" customHeight="1">
      <c r="A645" s="13"/>
      <c r="B645" s="13"/>
      <c r="C645" s="13"/>
      <c r="D645" s="13"/>
      <c r="E645" s="51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</row>
    <row r="646" spans="1:17" ht="12" customHeight="1">
      <c r="A646" s="13"/>
      <c r="B646" s="13"/>
      <c r="C646" s="13"/>
      <c r="D646" s="13"/>
      <c r="E646" s="51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</row>
    <row r="647" spans="1:17" ht="12" customHeight="1">
      <c r="A647" s="13"/>
      <c r="B647" s="13"/>
      <c r="C647" s="13"/>
      <c r="D647" s="13"/>
      <c r="E647" s="51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</row>
    <row r="648" spans="1:17" ht="12" customHeight="1">
      <c r="A648" s="13"/>
      <c r="B648" s="13"/>
      <c r="C648" s="13"/>
      <c r="D648" s="13"/>
      <c r="E648" s="51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</row>
    <row r="649" spans="1:17" ht="12" customHeight="1">
      <c r="A649" s="13"/>
      <c r="B649" s="13"/>
      <c r="C649" s="13"/>
      <c r="D649" s="13"/>
      <c r="E649" s="51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</row>
    <row r="650" spans="1:17" ht="12" customHeight="1">
      <c r="A650" s="13"/>
      <c r="B650" s="13"/>
      <c r="C650" s="13"/>
      <c r="D650" s="13"/>
      <c r="E650" s="51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</row>
    <row r="651" spans="1:17" ht="12" customHeight="1">
      <c r="A651" s="13"/>
      <c r="B651" s="13"/>
      <c r="C651" s="13"/>
      <c r="D651" s="13"/>
      <c r="E651" s="51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</row>
    <row r="652" spans="1:17" ht="12" customHeight="1">
      <c r="A652" s="13"/>
      <c r="B652" s="13"/>
      <c r="C652" s="13"/>
      <c r="D652" s="13"/>
      <c r="E652" s="51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</row>
    <row r="653" spans="1:17" ht="12" customHeight="1">
      <c r="A653" s="13"/>
      <c r="B653" s="13"/>
      <c r="C653" s="13"/>
      <c r="D653" s="13"/>
      <c r="E653" s="51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</row>
    <row r="654" spans="1:17" ht="12" customHeight="1">
      <c r="A654" s="13"/>
      <c r="B654" s="13"/>
      <c r="C654" s="13"/>
      <c r="D654" s="13"/>
      <c r="E654" s="51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</row>
    <row r="655" spans="1:17" ht="12" customHeight="1">
      <c r="A655" s="13"/>
      <c r="B655" s="13"/>
      <c r="C655" s="13"/>
      <c r="D655" s="13"/>
      <c r="E655" s="51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</row>
    <row r="656" spans="1:17" ht="12" customHeight="1">
      <c r="A656" s="13"/>
      <c r="B656" s="13"/>
      <c r="C656" s="13"/>
      <c r="D656" s="13"/>
      <c r="E656" s="51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</row>
    <row r="657" spans="1:17" ht="12" customHeight="1">
      <c r="A657" s="13"/>
      <c r="B657" s="13"/>
      <c r="C657" s="13"/>
      <c r="D657" s="13"/>
      <c r="E657" s="51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</row>
    <row r="658" spans="1:17" ht="12" customHeight="1">
      <c r="A658" s="13"/>
      <c r="B658" s="13"/>
      <c r="C658" s="13"/>
      <c r="D658" s="13"/>
      <c r="E658" s="51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</row>
    <row r="659" spans="1:17" ht="12" customHeight="1">
      <c r="A659" s="13"/>
      <c r="B659" s="13"/>
      <c r="C659" s="13"/>
      <c r="D659" s="13"/>
      <c r="E659" s="51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</row>
    <row r="660" spans="1:17" ht="12" customHeight="1">
      <c r="A660" s="13"/>
      <c r="B660" s="13"/>
      <c r="C660" s="13"/>
      <c r="D660" s="13"/>
      <c r="E660" s="51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</row>
    <row r="661" spans="1:17" ht="12" customHeight="1">
      <c r="A661" s="13"/>
      <c r="B661" s="13"/>
      <c r="C661" s="13"/>
      <c r="D661" s="13"/>
      <c r="E661" s="51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</row>
    <row r="662" spans="1:17" ht="12" customHeight="1">
      <c r="A662" s="13"/>
      <c r="B662" s="13"/>
      <c r="C662" s="13"/>
      <c r="D662" s="13"/>
      <c r="E662" s="51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</row>
    <row r="663" spans="1:17" ht="12" customHeight="1">
      <c r="A663" s="13"/>
      <c r="B663" s="13"/>
      <c r="C663" s="13"/>
      <c r="D663" s="13"/>
      <c r="E663" s="51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</row>
    <row r="664" spans="1:17" ht="12" customHeight="1">
      <c r="A664" s="13"/>
      <c r="B664" s="13"/>
      <c r="C664" s="13"/>
      <c r="D664" s="13"/>
      <c r="E664" s="51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</row>
    <row r="665" spans="1:17" ht="12" customHeight="1">
      <c r="A665" s="13"/>
      <c r="B665" s="13"/>
      <c r="C665" s="13"/>
      <c r="D665" s="13"/>
      <c r="E665" s="51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</row>
    <row r="666" spans="1:17" ht="12" customHeight="1">
      <c r="A666" s="13"/>
      <c r="B666" s="13"/>
      <c r="C666" s="13"/>
      <c r="D666" s="13"/>
      <c r="E666" s="51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</row>
    <row r="667" spans="1:17" ht="12" customHeight="1">
      <c r="A667" s="13"/>
      <c r="B667" s="13"/>
      <c r="C667" s="13"/>
      <c r="D667" s="13"/>
      <c r="E667" s="51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</row>
    <row r="668" spans="1:17" ht="12" customHeight="1">
      <c r="A668" s="13"/>
      <c r="B668" s="13"/>
      <c r="C668" s="13"/>
      <c r="D668" s="13"/>
      <c r="E668" s="51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</row>
    <row r="669" spans="1:17" ht="12" customHeight="1">
      <c r="A669" s="13"/>
      <c r="B669" s="13"/>
      <c r="C669" s="13"/>
      <c r="D669" s="13"/>
      <c r="E669" s="51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</row>
    <row r="670" spans="1:17" ht="12" customHeight="1">
      <c r="A670" s="13"/>
      <c r="B670" s="13"/>
      <c r="C670" s="13"/>
      <c r="D670" s="13"/>
      <c r="E670" s="51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</row>
    <row r="671" spans="1:17" ht="12" customHeight="1">
      <c r="A671" s="13"/>
      <c r="B671" s="13"/>
      <c r="C671" s="13"/>
      <c r="D671" s="13"/>
      <c r="E671" s="51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</row>
    <row r="672" spans="1:17" ht="12" customHeight="1">
      <c r="A672" s="13"/>
      <c r="B672" s="13"/>
      <c r="C672" s="13"/>
      <c r="D672" s="13"/>
      <c r="E672" s="51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</row>
    <row r="673" spans="1:17" ht="12" customHeight="1">
      <c r="A673" s="13"/>
      <c r="B673" s="13"/>
      <c r="C673" s="13"/>
      <c r="D673" s="13"/>
      <c r="E673" s="51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</row>
    <row r="674" spans="1:17" ht="12" customHeight="1">
      <c r="A674" s="13"/>
      <c r="B674" s="13"/>
      <c r="C674" s="13"/>
      <c r="D674" s="13"/>
      <c r="E674" s="51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</row>
    <row r="675" spans="1:17" ht="12" customHeight="1">
      <c r="A675" s="13"/>
      <c r="B675" s="13"/>
      <c r="C675" s="13"/>
      <c r="D675" s="13"/>
      <c r="E675" s="51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</row>
    <row r="676" spans="1:17" ht="12" customHeight="1">
      <c r="A676" s="13"/>
      <c r="B676" s="13"/>
      <c r="C676" s="13"/>
      <c r="D676" s="13"/>
      <c r="E676" s="51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</row>
    <row r="677" spans="1:17" ht="12" customHeight="1">
      <c r="A677" s="13"/>
      <c r="B677" s="13"/>
      <c r="C677" s="13"/>
      <c r="D677" s="13"/>
      <c r="E677" s="51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</row>
    <row r="678" spans="1:17" ht="12" customHeight="1">
      <c r="A678" s="13"/>
      <c r="B678" s="13"/>
      <c r="C678" s="13"/>
      <c r="D678" s="13"/>
      <c r="E678" s="51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</row>
    <row r="679" spans="1:17" ht="12" customHeight="1">
      <c r="A679" s="13"/>
      <c r="B679" s="13"/>
      <c r="C679" s="13"/>
      <c r="D679" s="13"/>
      <c r="E679" s="51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</row>
    <row r="680" spans="1:17" ht="12" customHeight="1">
      <c r="A680" s="13"/>
      <c r="B680" s="13"/>
      <c r="C680" s="13"/>
      <c r="D680" s="13"/>
      <c r="E680" s="51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</row>
    <row r="681" spans="1:17" ht="12" customHeight="1">
      <c r="A681" s="13"/>
      <c r="B681" s="13"/>
      <c r="C681" s="13"/>
      <c r="D681" s="13"/>
      <c r="E681" s="51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</row>
    <row r="682" spans="1:17" ht="12" customHeight="1">
      <c r="A682" s="13"/>
      <c r="B682" s="13"/>
      <c r="C682" s="13"/>
      <c r="D682" s="13"/>
      <c r="E682" s="51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</row>
    <row r="683" spans="1:17" ht="12" customHeight="1">
      <c r="A683" s="13"/>
      <c r="B683" s="13"/>
      <c r="C683" s="13"/>
      <c r="D683" s="13"/>
      <c r="E683" s="51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</row>
    <row r="684" spans="1:17" ht="12" customHeight="1">
      <c r="A684" s="13"/>
      <c r="B684" s="13"/>
      <c r="C684" s="13"/>
      <c r="D684" s="13"/>
      <c r="E684" s="51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</row>
    <row r="685" spans="1:17" ht="12" customHeight="1">
      <c r="A685" s="13"/>
      <c r="B685" s="13"/>
      <c r="C685" s="13"/>
      <c r="D685" s="13"/>
      <c r="E685" s="51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</row>
    <row r="686" spans="1:17" ht="12" customHeight="1">
      <c r="A686" s="13"/>
      <c r="B686" s="13"/>
      <c r="C686" s="13"/>
      <c r="D686" s="13"/>
      <c r="E686" s="51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</row>
    <row r="687" spans="1:17" ht="12" customHeight="1">
      <c r="A687" s="13"/>
      <c r="B687" s="13"/>
      <c r="C687" s="13"/>
      <c r="D687" s="13"/>
      <c r="E687" s="51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</row>
    <row r="688" spans="1:17" ht="12" customHeight="1">
      <c r="A688" s="13"/>
      <c r="B688" s="13"/>
      <c r="C688" s="13"/>
      <c r="D688" s="13"/>
      <c r="E688" s="51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</row>
    <row r="689" spans="1:17" ht="12" customHeight="1">
      <c r="A689" s="13"/>
      <c r="B689" s="13"/>
      <c r="C689" s="13"/>
      <c r="D689" s="13"/>
      <c r="E689" s="51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</row>
    <row r="690" spans="1:17" ht="12" customHeight="1">
      <c r="A690" s="13"/>
      <c r="B690" s="13"/>
      <c r="C690" s="13"/>
      <c r="D690" s="13"/>
      <c r="E690" s="51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</row>
    <row r="691" spans="1:17" ht="12" customHeight="1">
      <c r="A691" s="13"/>
      <c r="B691" s="13"/>
      <c r="C691" s="13"/>
      <c r="D691" s="13"/>
      <c r="E691" s="51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</row>
    <row r="692" spans="1:17" ht="12" customHeight="1">
      <c r="A692" s="13"/>
      <c r="B692" s="13"/>
      <c r="C692" s="13"/>
      <c r="D692" s="13"/>
      <c r="E692" s="51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</row>
    <row r="693" spans="1:17" ht="12" customHeight="1">
      <c r="A693" s="13"/>
      <c r="B693" s="13"/>
      <c r="C693" s="13"/>
      <c r="D693" s="13"/>
      <c r="E693" s="51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</row>
    <row r="694" spans="1:17" ht="12" customHeight="1">
      <c r="A694" s="13"/>
      <c r="B694" s="13"/>
      <c r="C694" s="13"/>
      <c r="D694" s="13"/>
      <c r="E694" s="51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</row>
    <row r="695" spans="1:17" ht="12" customHeight="1">
      <c r="A695" s="13"/>
      <c r="B695" s="13"/>
      <c r="C695" s="13"/>
      <c r="D695" s="13"/>
      <c r="E695" s="51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</row>
    <row r="696" spans="1:17" ht="12" customHeight="1">
      <c r="A696" s="13"/>
      <c r="B696" s="13"/>
      <c r="C696" s="13"/>
      <c r="D696" s="13"/>
      <c r="E696" s="51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</row>
    <row r="697" spans="1:17" ht="12" customHeight="1">
      <c r="A697" s="13"/>
      <c r="B697" s="13"/>
      <c r="C697" s="13"/>
      <c r="D697" s="13"/>
      <c r="E697" s="51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</row>
    <row r="698" spans="1:17" ht="12" customHeight="1">
      <c r="A698" s="13"/>
      <c r="B698" s="13"/>
      <c r="C698" s="13"/>
      <c r="D698" s="13"/>
      <c r="E698" s="51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</row>
    <row r="699" spans="1:17" ht="12" customHeight="1">
      <c r="A699" s="13"/>
      <c r="B699" s="13"/>
      <c r="C699" s="13"/>
      <c r="D699" s="13"/>
      <c r="E699" s="51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</row>
    <row r="700" spans="1:17" ht="12" customHeight="1">
      <c r="A700" s="13"/>
      <c r="B700" s="13"/>
      <c r="C700" s="13"/>
      <c r="D700" s="13"/>
      <c r="E700" s="51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</row>
    <row r="701" spans="1:17" ht="12" customHeight="1">
      <c r="A701" s="13"/>
      <c r="B701" s="13"/>
      <c r="C701" s="13"/>
      <c r="D701" s="13"/>
      <c r="E701" s="51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</row>
    <row r="702" spans="1:17" ht="12" customHeight="1">
      <c r="A702" s="13"/>
      <c r="B702" s="13"/>
      <c r="C702" s="13"/>
      <c r="D702" s="13"/>
      <c r="E702" s="51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</row>
    <row r="703" spans="1:17" ht="12" customHeight="1">
      <c r="A703" s="13"/>
      <c r="B703" s="13"/>
      <c r="C703" s="13"/>
      <c r="D703" s="13"/>
      <c r="E703" s="51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</row>
    <row r="704" spans="1:17" ht="12" customHeight="1">
      <c r="A704" s="13"/>
      <c r="B704" s="13"/>
      <c r="C704" s="13"/>
      <c r="D704" s="13"/>
      <c r="E704" s="51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</row>
    <row r="705" spans="1:17" ht="12" customHeight="1">
      <c r="A705" s="13"/>
      <c r="B705" s="13"/>
      <c r="C705" s="13"/>
      <c r="D705" s="13"/>
      <c r="E705" s="51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</row>
    <row r="706" spans="1:17" ht="12" customHeight="1">
      <c r="A706" s="13"/>
      <c r="B706" s="13"/>
      <c r="C706" s="13"/>
      <c r="D706" s="13"/>
      <c r="E706" s="51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</row>
    <row r="707" spans="1:17" ht="12" customHeight="1">
      <c r="A707" s="13"/>
      <c r="B707" s="13"/>
      <c r="C707" s="13"/>
      <c r="D707" s="13"/>
      <c r="E707" s="51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</row>
    <row r="708" spans="1:17" ht="12" customHeight="1">
      <c r="A708" s="13"/>
      <c r="B708" s="13"/>
      <c r="C708" s="13"/>
      <c r="D708" s="13"/>
      <c r="E708" s="51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</row>
    <row r="709" spans="1:17" ht="12" customHeight="1">
      <c r="A709" s="13"/>
      <c r="B709" s="13"/>
      <c r="C709" s="13"/>
      <c r="D709" s="13"/>
      <c r="E709" s="51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</row>
    <row r="710" spans="1:17" ht="12" customHeight="1">
      <c r="A710" s="13"/>
      <c r="B710" s="13"/>
      <c r="C710" s="13"/>
      <c r="D710" s="13"/>
      <c r="E710" s="51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</row>
    <row r="711" spans="1:17" ht="12" customHeight="1">
      <c r="A711" s="13"/>
      <c r="B711" s="13"/>
      <c r="C711" s="13"/>
      <c r="D711" s="13"/>
      <c r="E711" s="51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</row>
    <row r="712" spans="1:17" ht="12" customHeight="1">
      <c r="A712" s="13"/>
      <c r="B712" s="13"/>
      <c r="C712" s="13"/>
      <c r="D712" s="13"/>
      <c r="E712" s="51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</row>
    <row r="713" spans="1:17" ht="12" customHeight="1">
      <c r="A713" s="13"/>
      <c r="B713" s="13"/>
      <c r="C713" s="13"/>
      <c r="D713" s="13"/>
      <c r="E713" s="51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</row>
    <row r="714" spans="1:17" ht="12" customHeight="1">
      <c r="A714" s="13"/>
      <c r="B714" s="13"/>
      <c r="C714" s="13"/>
      <c r="D714" s="13"/>
      <c r="E714" s="51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</row>
    <row r="715" spans="1:17" ht="12" customHeight="1">
      <c r="A715" s="13"/>
      <c r="B715" s="13"/>
      <c r="C715" s="13"/>
      <c r="D715" s="13"/>
      <c r="E715" s="51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</row>
    <row r="716" spans="1:17" ht="12" customHeight="1">
      <c r="A716" s="13"/>
      <c r="B716" s="13"/>
      <c r="C716" s="13"/>
      <c r="D716" s="13"/>
      <c r="E716" s="51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</row>
    <row r="717" spans="1:17" ht="12" customHeight="1">
      <c r="A717" s="13"/>
      <c r="B717" s="13"/>
      <c r="C717" s="13"/>
      <c r="D717" s="13"/>
      <c r="E717" s="51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</row>
    <row r="718" spans="1:17" ht="12" customHeight="1">
      <c r="A718" s="13"/>
      <c r="B718" s="13"/>
      <c r="C718" s="13"/>
      <c r="D718" s="13"/>
      <c r="E718" s="51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</row>
    <row r="719" spans="1:17" ht="12" customHeight="1">
      <c r="A719" s="13"/>
      <c r="B719" s="13"/>
      <c r="C719" s="13"/>
      <c r="D719" s="13"/>
      <c r="E719" s="51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</row>
    <row r="720" spans="1:17" ht="12" customHeight="1">
      <c r="A720" s="13"/>
      <c r="B720" s="13"/>
      <c r="C720" s="13"/>
      <c r="D720" s="13"/>
      <c r="E720" s="51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</row>
    <row r="721" spans="1:17" ht="12" customHeight="1">
      <c r="A721" s="13"/>
      <c r="B721" s="13"/>
      <c r="C721" s="13"/>
      <c r="D721" s="13"/>
      <c r="E721" s="51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</row>
    <row r="722" spans="1:17" ht="12" customHeight="1">
      <c r="A722" s="13"/>
      <c r="B722" s="13"/>
      <c r="C722" s="13"/>
      <c r="D722" s="13"/>
      <c r="E722" s="51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</row>
    <row r="723" spans="1:17" ht="12" customHeight="1">
      <c r="A723" s="13"/>
      <c r="B723" s="13"/>
      <c r="C723" s="13"/>
      <c r="D723" s="13"/>
      <c r="E723" s="51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</row>
    <row r="724" spans="1:17" ht="12" customHeight="1">
      <c r="A724" s="13"/>
      <c r="B724" s="13"/>
      <c r="C724" s="13"/>
      <c r="D724" s="13"/>
      <c r="E724" s="51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</row>
    <row r="725" spans="1:17" ht="12" customHeight="1">
      <c r="A725" s="13"/>
      <c r="B725" s="13"/>
      <c r="C725" s="13"/>
      <c r="D725" s="13"/>
      <c r="E725" s="51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</row>
    <row r="726" spans="1:17" ht="12" customHeight="1">
      <c r="A726" s="13"/>
      <c r="B726" s="13"/>
      <c r="C726" s="13"/>
      <c r="D726" s="13"/>
      <c r="E726" s="51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</row>
    <row r="727" spans="1:17" ht="12" customHeight="1">
      <c r="A727" s="13"/>
      <c r="B727" s="13"/>
      <c r="C727" s="13"/>
      <c r="D727" s="13"/>
      <c r="E727" s="51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</row>
    <row r="728" spans="1:17" ht="12" customHeight="1">
      <c r="A728" s="13"/>
      <c r="B728" s="13"/>
      <c r="C728" s="13"/>
      <c r="D728" s="13"/>
      <c r="E728" s="51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</row>
    <row r="729" spans="1:17" ht="12" customHeight="1">
      <c r="A729" s="13"/>
      <c r="B729" s="13"/>
      <c r="C729" s="13"/>
      <c r="D729" s="13"/>
      <c r="E729" s="51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</row>
    <row r="730" spans="1:17" ht="12" customHeight="1">
      <c r="A730" s="13"/>
      <c r="B730" s="13"/>
      <c r="C730" s="13"/>
      <c r="D730" s="13"/>
      <c r="E730" s="51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</row>
    <row r="731" spans="1:17" ht="12" customHeight="1">
      <c r="A731" s="13"/>
      <c r="B731" s="13"/>
      <c r="C731" s="13"/>
      <c r="D731" s="13"/>
      <c r="E731" s="51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</row>
    <row r="732" spans="1:17" ht="12" customHeight="1">
      <c r="A732" s="13"/>
      <c r="B732" s="13"/>
      <c r="C732" s="13"/>
      <c r="D732" s="13"/>
      <c r="E732" s="51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</row>
    <row r="733" spans="1:17" ht="12" customHeight="1">
      <c r="A733" s="13"/>
      <c r="B733" s="13"/>
      <c r="C733" s="13"/>
      <c r="D733" s="13"/>
      <c r="E733" s="51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</row>
    <row r="734" spans="1:17" ht="12" customHeight="1">
      <c r="A734" s="13"/>
      <c r="B734" s="13"/>
      <c r="C734" s="13"/>
      <c r="D734" s="13"/>
      <c r="E734" s="51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</row>
    <row r="735" spans="1:17" ht="12" customHeight="1">
      <c r="A735" s="13"/>
      <c r="B735" s="13"/>
      <c r="C735" s="13"/>
      <c r="D735" s="13"/>
      <c r="E735" s="51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</row>
    <row r="736" spans="1:17" ht="12" customHeight="1">
      <c r="A736" s="13"/>
      <c r="B736" s="13"/>
      <c r="C736" s="13"/>
      <c r="D736" s="13"/>
      <c r="E736" s="51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</row>
    <row r="737" spans="1:17" ht="12" customHeight="1">
      <c r="A737" s="13"/>
      <c r="B737" s="13"/>
      <c r="C737" s="13"/>
      <c r="D737" s="13"/>
      <c r="E737" s="51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</row>
    <row r="738" spans="1:17" ht="12" customHeight="1">
      <c r="A738" s="13"/>
      <c r="B738" s="13"/>
      <c r="C738" s="13"/>
      <c r="D738" s="13"/>
      <c r="E738" s="51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</row>
    <row r="739" spans="1:17" ht="12" customHeight="1">
      <c r="A739" s="13"/>
      <c r="B739" s="13"/>
      <c r="C739" s="13"/>
      <c r="D739" s="13"/>
      <c r="E739" s="51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</row>
    <row r="740" spans="1:17" ht="12" customHeight="1">
      <c r="A740" s="13"/>
      <c r="B740" s="13"/>
      <c r="C740" s="13"/>
      <c r="D740" s="13"/>
      <c r="E740" s="51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</row>
    <row r="741" spans="1:17" ht="12" customHeight="1">
      <c r="A741" s="13"/>
      <c r="B741" s="13"/>
      <c r="C741" s="13"/>
      <c r="D741" s="13"/>
      <c r="E741" s="51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</row>
    <row r="742" spans="1:17" ht="12" customHeight="1">
      <c r="A742" s="13"/>
      <c r="B742" s="13"/>
      <c r="C742" s="13"/>
      <c r="D742" s="13"/>
      <c r="E742" s="51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</row>
    <row r="743" spans="1:17" ht="12" customHeight="1">
      <c r="A743" s="13"/>
      <c r="B743" s="13"/>
      <c r="C743" s="13"/>
      <c r="D743" s="13"/>
      <c r="E743" s="51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</row>
    <row r="744" spans="1:17" ht="12" customHeight="1">
      <c r="A744" s="13"/>
      <c r="B744" s="13"/>
      <c r="C744" s="13"/>
      <c r="D744" s="13"/>
      <c r="E744" s="51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</row>
    <row r="745" spans="1:17" ht="12" customHeight="1">
      <c r="A745" s="13"/>
      <c r="B745" s="13"/>
      <c r="C745" s="13"/>
      <c r="D745" s="13"/>
      <c r="E745" s="51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</row>
    <row r="746" spans="1:17" ht="12" customHeight="1">
      <c r="A746" s="13"/>
      <c r="B746" s="13"/>
      <c r="C746" s="13"/>
      <c r="D746" s="13"/>
      <c r="E746" s="51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</row>
    <row r="747" spans="1:17" ht="12" customHeight="1">
      <c r="A747" s="13"/>
      <c r="B747" s="13"/>
      <c r="C747" s="13"/>
      <c r="D747" s="13"/>
      <c r="E747" s="51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</row>
    <row r="748" spans="1:17" ht="12" customHeight="1">
      <c r="A748" s="13"/>
      <c r="B748" s="13"/>
      <c r="C748" s="13"/>
      <c r="D748" s="13"/>
      <c r="E748" s="51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</row>
    <row r="749" spans="1:17" ht="12" customHeight="1">
      <c r="A749" s="13"/>
      <c r="B749" s="13"/>
      <c r="C749" s="13"/>
      <c r="D749" s="13"/>
      <c r="E749" s="51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</row>
    <row r="750" spans="1:17" ht="12" customHeight="1">
      <c r="A750" s="13"/>
      <c r="B750" s="13"/>
      <c r="C750" s="13"/>
      <c r="D750" s="13"/>
      <c r="E750" s="51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</row>
    <row r="751" spans="1:17" ht="12" customHeight="1">
      <c r="A751" s="13"/>
      <c r="B751" s="13"/>
      <c r="C751" s="13"/>
      <c r="D751" s="13"/>
      <c r="E751" s="51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</row>
    <row r="752" spans="1:17" ht="12" customHeight="1">
      <c r="A752" s="13"/>
      <c r="B752" s="13"/>
      <c r="C752" s="13"/>
      <c r="D752" s="13"/>
      <c r="E752" s="51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</row>
    <row r="753" spans="1:17" ht="12" customHeight="1">
      <c r="A753" s="13"/>
      <c r="B753" s="13"/>
      <c r="C753" s="13"/>
      <c r="D753" s="13"/>
      <c r="E753" s="51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</row>
    <row r="754" spans="1:17" ht="12" customHeight="1">
      <c r="A754" s="13"/>
      <c r="B754" s="13"/>
      <c r="C754" s="13"/>
      <c r="D754" s="13"/>
      <c r="E754" s="51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</row>
    <row r="755" spans="1:17" ht="12" customHeight="1">
      <c r="A755" s="13"/>
      <c r="B755" s="13"/>
      <c r="C755" s="13"/>
      <c r="D755" s="13"/>
      <c r="E755" s="51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</row>
    <row r="756" spans="1:17" ht="12" customHeight="1">
      <c r="A756" s="13"/>
      <c r="B756" s="13"/>
      <c r="C756" s="13"/>
      <c r="D756" s="13"/>
      <c r="E756" s="51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</row>
    <row r="757" spans="1:17" ht="12" customHeight="1">
      <c r="A757" s="13"/>
      <c r="B757" s="13"/>
      <c r="C757" s="13"/>
      <c r="D757" s="13"/>
      <c r="E757" s="51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</row>
    <row r="758" spans="1:17" ht="12" customHeight="1">
      <c r="A758" s="13"/>
      <c r="B758" s="13"/>
      <c r="C758" s="13"/>
      <c r="D758" s="13"/>
      <c r="E758" s="51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</row>
    <row r="759" spans="1:17" ht="12" customHeight="1">
      <c r="A759" s="13"/>
      <c r="B759" s="13"/>
      <c r="C759" s="13"/>
      <c r="D759" s="13"/>
      <c r="E759" s="51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</row>
    <row r="760" spans="1:17" ht="12" customHeight="1">
      <c r="A760" s="13"/>
      <c r="B760" s="13"/>
      <c r="C760" s="13"/>
      <c r="D760" s="13"/>
      <c r="E760" s="51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</row>
    <row r="761" spans="1:17" ht="12" customHeight="1">
      <c r="A761" s="13"/>
      <c r="B761" s="13"/>
      <c r="C761" s="13"/>
      <c r="D761" s="13"/>
      <c r="E761" s="51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</row>
    <row r="762" spans="1:17" ht="12" customHeight="1">
      <c r="A762" s="13"/>
      <c r="B762" s="13"/>
      <c r="C762" s="13"/>
      <c r="D762" s="13"/>
      <c r="E762" s="51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</row>
    <row r="763" spans="1:17" ht="12" customHeight="1">
      <c r="A763" s="13"/>
      <c r="B763" s="13"/>
      <c r="C763" s="13"/>
      <c r="D763" s="13"/>
      <c r="E763" s="51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</row>
    <row r="764" spans="1:17" ht="12" customHeight="1">
      <c r="A764" s="13"/>
      <c r="B764" s="13"/>
      <c r="C764" s="13"/>
      <c r="D764" s="13"/>
      <c r="E764" s="51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</row>
    <row r="765" spans="1:17" ht="12" customHeight="1">
      <c r="A765" s="13"/>
      <c r="B765" s="13"/>
      <c r="C765" s="13"/>
      <c r="D765" s="13"/>
      <c r="E765" s="51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</row>
    <row r="766" spans="1:17" ht="12" customHeight="1">
      <c r="A766" s="13"/>
      <c r="B766" s="13"/>
      <c r="C766" s="13"/>
      <c r="D766" s="13"/>
      <c r="E766" s="51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</row>
    <row r="767" spans="1:17" ht="12" customHeight="1">
      <c r="A767" s="13"/>
      <c r="B767" s="13"/>
      <c r="C767" s="13"/>
      <c r="D767" s="13"/>
      <c r="E767" s="51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</row>
    <row r="768" spans="1:17" ht="12" customHeight="1">
      <c r="A768" s="13"/>
      <c r="B768" s="13"/>
      <c r="C768" s="13"/>
      <c r="D768" s="13"/>
      <c r="E768" s="51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</row>
    <row r="769" spans="1:17" ht="12" customHeight="1">
      <c r="A769" s="13"/>
      <c r="B769" s="13"/>
      <c r="C769" s="13"/>
      <c r="D769" s="13"/>
      <c r="E769" s="51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</row>
    <row r="770" spans="1:17" ht="12" customHeight="1">
      <c r="A770" s="13"/>
      <c r="B770" s="13"/>
      <c r="C770" s="13"/>
      <c r="D770" s="13"/>
      <c r="E770" s="51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</row>
    <row r="771" spans="1:17" ht="12" customHeight="1">
      <c r="A771" s="13"/>
      <c r="B771" s="13"/>
      <c r="C771" s="13"/>
      <c r="D771" s="13"/>
      <c r="E771" s="51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</row>
    <row r="772" spans="1:17" ht="12" customHeight="1">
      <c r="A772" s="13"/>
      <c r="B772" s="13"/>
      <c r="C772" s="13"/>
      <c r="D772" s="13"/>
      <c r="E772" s="51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</row>
    <row r="773" spans="1:17" ht="12" customHeight="1">
      <c r="A773" s="13"/>
      <c r="B773" s="13"/>
      <c r="C773" s="13"/>
      <c r="D773" s="13"/>
      <c r="E773" s="51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</row>
    <row r="774" spans="1:17" ht="12" customHeight="1">
      <c r="A774" s="13"/>
      <c r="B774" s="13"/>
      <c r="C774" s="13"/>
      <c r="D774" s="13"/>
      <c r="E774" s="51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</row>
    <row r="775" spans="1:17" ht="12" customHeight="1">
      <c r="A775" s="13"/>
      <c r="B775" s="13"/>
      <c r="C775" s="13"/>
      <c r="D775" s="13"/>
      <c r="E775" s="51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</row>
    <row r="776" spans="1:17" ht="12" customHeight="1">
      <c r="A776" s="13"/>
      <c r="B776" s="13"/>
      <c r="C776" s="13"/>
      <c r="D776" s="13"/>
      <c r="E776" s="51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</row>
    <row r="777" spans="1:17" ht="12" customHeight="1">
      <c r="A777" s="13"/>
      <c r="B777" s="13"/>
      <c r="C777" s="13"/>
      <c r="D777" s="13"/>
      <c r="E777" s="51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</row>
    <row r="778" spans="1:17" ht="12" customHeight="1">
      <c r="A778" s="13"/>
      <c r="B778" s="13"/>
      <c r="C778" s="13"/>
      <c r="D778" s="13"/>
      <c r="E778" s="51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</row>
    <row r="779" spans="1:17" ht="12" customHeight="1">
      <c r="A779" s="13"/>
      <c r="B779" s="13"/>
      <c r="C779" s="13"/>
      <c r="D779" s="13"/>
      <c r="E779" s="51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</row>
    <row r="780" spans="1:17" ht="12" customHeight="1">
      <c r="A780" s="13"/>
      <c r="B780" s="13"/>
      <c r="C780" s="13"/>
      <c r="D780" s="13"/>
      <c r="E780" s="51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</row>
    <row r="781" spans="1:17" ht="12" customHeight="1">
      <c r="A781" s="13"/>
      <c r="B781" s="13"/>
      <c r="C781" s="13"/>
      <c r="D781" s="13"/>
      <c r="E781" s="51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</row>
    <row r="782" spans="1:17" ht="12" customHeight="1">
      <c r="A782" s="13"/>
      <c r="B782" s="13"/>
      <c r="C782" s="13"/>
      <c r="D782" s="13"/>
      <c r="E782" s="51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</row>
    <row r="783" spans="1:17" ht="12" customHeight="1">
      <c r="A783" s="13"/>
      <c r="B783" s="13"/>
      <c r="C783" s="13"/>
      <c r="D783" s="13"/>
      <c r="E783" s="51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</row>
    <row r="784" spans="1:17" ht="12" customHeight="1">
      <c r="A784" s="13"/>
      <c r="B784" s="13"/>
      <c r="C784" s="13"/>
      <c r="D784" s="13"/>
      <c r="E784" s="51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</row>
    <row r="785" spans="1:17" ht="12" customHeight="1">
      <c r="A785" s="13"/>
      <c r="B785" s="13"/>
      <c r="C785" s="13"/>
      <c r="D785" s="13"/>
      <c r="E785" s="51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</row>
    <row r="786" spans="1:17" ht="12" customHeight="1">
      <c r="A786" s="13"/>
      <c r="B786" s="13"/>
      <c r="C786" s="13"/>
      <c r="D786" s="13"/>
      <c r="E786" s="51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</row>
    <row r="787" spans="1:17" ht="12" customHeight="1">
      <c r="A787" s="13"/>
      <c r="B787" s="13"/>
      <c r="C787" s="13"/>
      <c r="D787" s="13"/>
      <c r="E787" s="51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</row>
    <row r="788" spans="1:17" ht="12" customHeight="1">
      <c r="A788" s="13"/>
      <c r="B788" s="13"/>
      <c r="C788" s="13"/>
      <c r="D788" s="13"/>
      <c r="E788" s="51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</row>
    <row r="789" spans="1:17" ht="12" customHeight="1">
      <c r="A789" s="13"/>
      <c r="B789" s="13"/>
      <c r="C789" s="13"/>
      <c r="D789" s="13"/>
      <c r="E789" s="51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</row>
    <row r="790" spans="1:17" ht="12" customHeight="1">
      <c r="A790" s="13"/>
      <c r="B790" s="13"/>
      <c r="C790" s="13"/>
      <c r="D790" s="13"/>
      <c r="E790" s="51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</row>
    <row r="791" spans="1:17" ht="12" customHeight="1">
      <c r="A791" s="13"/>
      <c r="B791" s="13"/>
      <c r="C791" s="13"/>
      <c r="D791" s="13"/>
      <c r="E791" s="51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</row>
    <row r="792" spans="1:17" ht="12" customHeight="1">
      <c r="A792" s="13"/>
      <c r="B792" s="13"/>
      <c r="C792" s="13"/>
      <c r="D792" s="13"/>
      <c r="E792" s="51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</row>
    <row r="793" spans="1:17" ht="12" customHeight="1">
      <c r="A793" s="13"/>
      <c r="B793" s="13"/>
      <c r="C793" s="13"/>
      <c r="D793" s="13"/>
      <c r="E793" s="51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</row>
    <row r="794" spans="1:17" ht="12" customHeight="1">
      <c r="A794" s="13"/>
      <c r="B794" s="13"/>
      <c r="C794" s="13"/>
      <c r="D794" s="13"/>
      <c r="E794" s="51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</row>
    <row r="795" spans="1:17" ht="12" customHeight="1">
      <c r="A795" s="13"/>
      <c r="B795" s="13"/>
      <c r="C795" s="13"/>
      <c r="D795" s="13"/>
      <c r="E795" s="51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</row>
    <row r="796" spans="1:17" ht="12" customHeight="1">
      <c r="A796" s="13"/>
      <c r="B796" s="13"/>
      <c r="C796" s="13"/>
      <c r="D796" s="13"/>
      <c r="E796" s="51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</row>
    <row r="797" spans="1:17" ht="12" customHeight="1">
      <c r="A797" s="13"/>
      <c r="B797" s="13"/>
      <c r="C797" s="13"/>
      <c r="D797" s="13"/>
      <c r="E797" s="51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</row>
    <row r="798" spans="1:17" ht="12" customHeight="1">
      <c r="A798" s="13"/>
      <c r="B798" s="13"/>
      <c r="C798" s="13"/>
      <c r="D798" s="13"/>
      <c r="E798" s="51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</row>
    <row r="799" spans="1:17" ht="12" customHeight="1">
      <c r="A799" s="13"/>
      <c r="B799" s="13"/>
      <c r="C799" s="13"/>
      <c r="D799" s="13"/>
      <c r="E799" s="51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</row>
    <row r="800" spans="1:17" ht="12" customHeight="1">
      <c r="A800" s="13"/>
      <c r="B800" s="13"/>
      <c r="C800" s="13"/>
      <c r="D800" s="13"/>
      <c r="E800" s="51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</row>
    <row r="801" spans="1:17" ht="12" customHeight="1">
      <c r="A801" s="13"/>
      <c r="B801" s="13"/>
      <c r="C801" s="13"/>
      <c r="D801" s="13"/>
      <c r="E801" s="51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</row>
    <row r="802" spans="1:17" ht="12" customHeight="1">
      <c r="A802" s="13"/>
      <c r="B802" s="13"/>
      <c r="C802" s="13"/>
      <c r="D802" s="13"/>
      <c r="E802" s="51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</row>
    <row r="803" spans="1:17" ht="12" customHeight="1">
      <c r="A803" s="13"/>
      <c r="B803" s="13"/>
      <c r="C803" s="13"/>
      <c r="D803" s="13"/>
      <c r="E803" s="51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</row>
    <row r="804" spans="1:17" ht="12" customHeight="1">
      <c r="A804" s="13"/>
      <c r="B804" s="13"/>
      <c r="C804" s="13"/>
      <c r="D804" s="13"/>
      <c r="E804" s="51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</row>
    <row r="805" spans="1:17" ht="12" customHeight="1">
      <c r="A805" s="13"/>
      <c r="B805" s="13"/>
      <c r="C805" s="13"/>
      <c r="D805" s="13"/>
      <c r="E805" s="51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</row>
    <row r="806" spans="1:17" ht="12" customHeight="1">
      <c r="A806" s="13"/>
      <c r="B806" s="13"/>
      <c r="C806" s="13"/>
      <c r="D806" s="13"/>
      <c r="E806" s="51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</row>
    <row r="807" spans="1:17" ht="12" customHeight="1">
      <c r="A807" s="13"/>
      <c r="B807" s="13"/>
      <c r="C807" s="13"/>
      <c r="D807" s="13"/>
      <c r="E807" s="51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</row>
    <row r="808" spans="1:17" ht="12" customHeight="1">
      <c r="A808" s="13"/>
      <c r="B808" s="13"/>
      <c r="C808" s="13"/>
      <c r="D808" s="13"/>
      <c r="E808" s="51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</row>
    <row r="809" spans="1:17" ht="12" customHeight="1">
      <c r="A809" s="13"/>
      <c r="B809" s="13"/>
      <c r="C809" s="13"/>
      <c r="D809" s="13"/>
      <c r="E809" s="51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</row>
    <row r="810" spans="1:17" ht="12" customHeight="1">
      <c r="A810" s="13"/>
      <c r="B810" s="13"/>
      <c r="C810" s="13"/>
      <c r="D810" s="13"/>
      <c r="E810" s="51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</row>
    <row r="811" spans="1:17" ht="12" customHeight="1">
      <c r="A811" s="13"/>
      <c r="B811" s="13"/>
      <c r="C811" s="13"/>
      <c r="D811" s="13"/>
      <c r="E811" s="51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</row>
    <row r="812" spans="1:17" ht="12" customHeight="1">
      <c r="A812" s="13"/>
      <c r="B812" s="13"/>
      <c r="C812" s="13"/>
      <c r="D812" s="13"/>
      <c r="E812" s="51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</row>
    <row r="813" spans="1:17" ht="12" customHeight="1">
      <c r="A813" s="13"/>
      <c r="B813" s="13"/>
      <c r="C813" s="13"/>
      <c r="D813" s="13"/>
      <c r="E813" s="51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</row>
    <row r="814" spans="1:17" ht="12" customHeight="1">
      <c r="A814" s="13"/>
      <c r="B814" s="13"/>
      <c r="C814" s="13"/>
      <c r="D814" s="13"/>
      <c r="E814" s="51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</row>
    <row r="815" spans="1:17" ht="12" customHeight="1">
      <c r="A815" s="13"/>
      <c r="B815" s="13"/>
      <c r="C815" s="13"/>
      <c r="D815" s="13"/>
      <c r="E815" s="51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</row>
    <row r="816" spans="1:17" ht="12" customHeight="1">
      <c r="A816" s="13"/>
      <c r="B816" s="13"/>
      <c r="C816" s="13"/>
      <c r="D816" s="13"/>
      <c r="E816" s="51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</row>
    <row r="817" spans="1:17" ht="12" customHeight="1">
      <c r="A817" s="13"/>
      <c r="B817" s="13"/>
      <c r="C817" s="13"/>
      <c r="D817" s="13"/>
      <c r="E817" s="51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</row>
    <row r="818" spans="1:17" ht="12" customHeight="1">
      <c r="A818" s="13"/>
      <c r="B818" s="13"/>
      <c r="C818" s="13"/>
      <c r="D818" s="13"/>
      <c r="E818" s="51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</row>
    <row r="819" spans="1:17" ht="12" customHeight="1">
      <c r="A819" s="13"/>
      <c r="B819" s="13"/>
      <c r="C819" s="13"/>
      <c r="D819" s="13"/>
      <c r="E819" s="51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</row>
    <row r="820" spans="1:17" ht="12" customHeight="1">
      <c r="A820" s="13"/>
      <c r="B820" s="13"/>
      <c r="C820" s="13"/>
      <c r="D820" s="13"/>
      <c r="E820" s="51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</row>
    <row r="821" spans="1:17" ht="12" customHeight="1">
      <c r="A821" s="13"/>
      <c r="B821" s="13"/>
      <c r="C821" s="13"/>
      <c r="D821" s="13"/>
      <c r="E821" s="51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</row>
    <row r="822" spans="1:17" ht="12" customHeight="1">
      <c r="A822" s="13"/>
      <c r="B822" s="13"/>
      <c r="C822" s="13"/>
      <c r="D822" s="13"/>
      <c r="E822" s="51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</row>
    <row r="823" spans="1:17" ht="12" customHeight="1">
      <c r="A823" s="13"/>
      <c r="B823" s="13"/>
      <c r="C823" s="13"/>
      <c r="D823" s="13"/>
      <c r="E823" s="51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</row>
    <row r="824" spans="1:17" ht="12" customHeight="1">
      <c r="A824" s="13"/>
      <c r="B824" s="13"/>
      <c r="C824" s="13"/>
      <c r="D824" s="13"/>
      <c r="E824" s="51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</row>
    <row r="825" spans="1:17" ht="12" customHeight="1">
      <c r="A825" s="13"/>
      <c r="B825" s="13"/>
      <c r="C825" s="13"/>
      <c r="D825" s="13"/>
      <c r="E825" s="51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</row>
    <row r="826" spans="1:17" ht="12" customHeight="1">
      <c r="A826" s="13"/>
      <c r="B826" s="13"/>
      <c r="C826" s="13"/>
      <c r="D826" s="13"/>
      <c r="E826" s="51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</row>
    <row r="827" spans="1:17" ht="12" customHeight="1">
      <c r="A827" s="13"/>
      <c r="B827" s="13"/>
      <c r="C827" s="13"/>
      <c r="D827" s="13"/>
      <c r="E827" s="51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</row>
    <row r="828" spans="1:17" ht="12" customHeight="1">
      <c r="A828" s="13"/>
      <c r="B828" s="13"/>
      <c r="C828" s="13"/>
      <c r="D828" s="13"/>
      <c r="E828" s="51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</row>
    <row r="829" spans="1:17" ht="12" customHeight="1">
      <c r="A829" s="13"/>
      <c r="B829" s="13"/>
      <c r="C829" s="13"/>
      <c r="D829" s="13"/>
      <c r="E829" s="51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</row>
    <row r="830" spans="1:17" ht="12" customHeight="1">
      <c r="A830" s="13"/>
      <c r="B830" s="13"/>
      <c r="C830" s="13"/>
      <c r="D830" s="13"/>
      <c r="E830" s="51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</row>
    <row r="831" spans="1:17" ht="12" customHeight="1">
      <c r="A831" s="13"/>
      <c r="B831" s="13"/>
      <c r="C831" s="13"/>
      <c r="D831" s="13"/>
      <c r="E831" s="51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</row>
    <row r="832" spans="1:17" ht="12" customHeight="1">
      <c r="A832" s="13"/>
      <c r="B832" s="13"/>
      <c r="C832" s="13"/>
      <c r="D832" s="13"/>
      <c r="E832" s="51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</row>
    <row r="833" spans="1:17" ht="12" customHeight="1">
      <c r="A833" s="13"/>
      <c r="B833" s="13"/>
      <c r="C833" s="13"/>
      <c r="D833" s="13"/>
      <c r="E833" s="51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</row>
    <row r="834" spans="1:17" ht="12" customHeight="1">
      <c r="A834" s="13"/>
      <c r="B834" s="13"/>
      <c r="C834" s="13"/>
      <c r="D834" s="13"/>
      <c r="E834" s="51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</row>
    <row r="835" spans="1:17" ht="12" customHeight="1">
      <c r="A835" s="13"/>
      <c r="B835" s="13"/>
      <c r="C835" s="13"/>
      <c r="D835" s="13"/>
      <c r="E835" s="51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</row>
    <row r="836" spans="1:17" ht="12" customHeight="1">
      <c r="A836" s="13"/>
      <c r="B836" s="13"/>
      <c r="C836" s="13"/>
      <c r="D836" s="13"/>
      <c r="E836" s="51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</row>
    <row r="837" spans="1:17" ht="12" customHeight="1">
      <c r="A837" s="13"/>
      <c r="B837" s="13"/>
      <c r="C837" s="13"/>
      <c r="D837" s="13"/>
      <c r="E837" s="51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</row>
    <row r="838" spans="1:17" ht="12" customHeight="1">
      <c r="A838" s="13"/>
      <c r="B838" s="13"/>
      <c r="C838" s="13"/>
      <c r="D838" s="13"/>
      <c r="E838" s="51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</row>
    <row r="839" spans="1:17" ht="12" customHeight="1">
      <c r="A839" s="13"/>
      <c r="B839" s="13"/>
      <c r="C839" s="13"/>
      <c r="D839" s="13"/>
      <c r="E839" s="51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</row>
    <row r="840" spans="1:17" ht="12" customHeight="1">
      <c r="A840" s="13"/>
      <c r="B840" s="13"/>
      <c r="C840" s="13"/>
      <c r="D840" s="13"/>
      <c r="E840" s="51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</row>
    <row r="841" spans="1:17" ht="12" customHeight="1">
      <c r="A841" s="13"/>
      <c r="B841" s="13"/>
      <c r="C841" s="13"/>
      <c r="D841" s="13"/>
      <c r="E841" s="51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</row>
    <row r="842" spans="1:17" ht="12" customHeight="1">
      <c r="A842" s="13"/>
      <c r="B842" s="13"/>
      <c r="C842" s="13"/>
      <c r="D842" s="13"/>
      <c r="E842" s="51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</row>
    <row r="843" spans="1:17" ht="12" customHeight="1">
      <c r="A843" s="13"/>
      <c r="B843" s="13"/>
      <c r="C843" s="13"/>
      <c r="D843" s="13"/>
      <c r="E843" s="51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</row>
    <row r="844" spans="1:17" ht="12" customHeight="1">
      <c r="A844" s="13"/>
      <c r="B844" s="13"/>
      <c r="C844" s="13"/>
      <c r="D844" s="13"/>
      <c r="E844" s="51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</row>
    <row r="845" spans="1:17" ht="12" customHeight="1">
      <c r="A845" s="13"/>
      <c r="B845" s="13"/>
      <c r="C845" s="13"/>
      <c r="D845" s="13"/>
      <c r="E845" s="51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</row>
    <row r="846" spans="1:17" ht="12" customHeight="1">
      <c r="A846" s="13"/>
      <c r="B846" s="13"/>
      <c r="C846" s="13"/>
      <c r="D846" s="13"/>
      <c r="E846" s="51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</row>
    <row r="847" spans="1:17" ht="12" customHeight="1">
      <c r="A847" s="13"/>
      <c r="B847" s="13"/>
      <c r="C847" s="13"/>
      <c r="D847" s="13"/>
      <c r="E847" s="51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</row>
    <row r="848" spans="1:17" ht="12" customHeight="1">
      <c r="A848" s="13"/>
      <c r="B848" s="13"/>
      <c r="C848" s="13"/>
      <c r="D848" s="13"/>
      <c r="E848" s="51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</row>
    <row r="849" spans="1:17" ht="12" customHeight="1">
      <c r="A849" s="13"/>
      <c r="B849" s="13"/>
      <c r="C849" s="13"/>
      <c r="D849" s="13"/>
      <c r="E849" s="51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</row>
    <row r="850" spans="1:17" ht="12" customHeight="1">
      <c r="A850" s="13"/>
      <c r="B850" s="13"/>
      <c r="C850" s="13"/>
      <c r="D850" s="13"/>
      <c r="E850" s="51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</row>
    <row r="851" spans="1:17" ht="12" customHeight="1">
      <c r="A851" s="13"/>
      <c r="B851" s="13"/>
      <c r="C851" s="13"/>
      <c r="D851" s="13"/>
      <c r="E851" s="51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</row>
    <row r="852" spans="1:17" ht="12" customHeight="1">
      <c r="A852" s="13"/>
      <c r="B852" s="13"/>
      <c r="C852" s="13"/>
      <c r="D852" s="13"/>
      <c r="E852" s="51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</row>
    <row r="853" spans="1:17" ht="12" customHeight="1">
      <c r="A853" s="13"/>
      <c r="B853" s="13"/>
      <c r="C853" s="13"/>
      <c r="D853" s="13"/>
      <c r="E853" s="51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</row>
    <row r="854" spans="1:17" ht="12" customHeight="1">
      <c r="A854" s="13"/>
      <c r="B854" s="13"/>
      <c r="C854" s="13"/>
      <c r="D854" s="13"/>
      <c r="E854" s="51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</row>
    <row r="855" spans="1:17" ht="12" customHeight="1">
      <c r="A855" s="13"/>
      <c r="B855" s="13"/>
      <c r="C855" s="13"/>
      <c r="D855" s="13"/>
      <c r="E855" s="51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</row>
    <row r="856" spans="1:17" ht="12" customHeight="1">
      <c r="A856" s="13"/>
      <c r="B856" s="13"/>
      <c r="C856" s="13"/>
      <c r="D856" s="13"/>
      <c r="E856" s="51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</row>
    <row r="857" spans="1:17" ht="12" customHeight="1">
      <c r="A857" s="13"/>
      <c r="B857" s="13"/>
      <c r="C857" s="13"/>
      <c r="D857" s="13"/>
      <c r="E857" s="51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</row>
    <row r="858" spans="1:17" ht="12" customHeight="1">
      <c r="A858" s="13"/>
      <c r="B858" s="13"/>
      <c r="C858" s="13"/>
      <c r="D858" s="13"/>
      <c r="E858" s="51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</row>
    <row r="859" spans="1:17" ht="12" customHeight="1">
      <c r="A859" s="13"/>
      <c r="B859" s="13"/>
      <c r="C859" s="13"/>
      <c r="D859" s="13"/>
      <c r="E859" s="51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</row>
    <row r="860" spans="1:17" ht="12" customHeight="1">
      <c r="A860" s="13"/>
      <c r="B860" s="13"/>
      <c r="C860" s="13"/>
      <c r="D860" s="13"/>
      <c r="E860" s="51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</row>
    <row r="861" spans="1:17" ht="12" customHeight="1">
      <c r="A861" s="13"/>
      <c r="B861" s="13"/>
      <c r="C861" s="13"/>
      <c r="D861" s="13"/>
      <c r="E861" s="51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</row>
    <row r="862" spans="1:17" ht="12" customHeight="1">
      <c r="A862" s="13"/>
      <c r="B862" s="13"/>
      <c r="C862" s="13"/>
      <c r="D862" s="13"/>
      <c r="E862" s="51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</row>
    <row r="863" spans="1:17" ht="12" customHeight="1">
      <c r="A863" s="13"/>
      <c r="B863" s="13"/>
      <c r="C863" s="13"/>
      <c r="D863" s="13"/>
      <c r="E863" s="51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</row>
    <row r="864" spans="1:17" ht="12" customHeight="1">
      <c r="A864" s="13"/>
      <c r="B864" s="13"/>
      <c r="C864" s="13"/>
      <c r="D864" s="13"/>
      <c r="E864" s="51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</row>
    <row r="865" spans="1:17" ht="12" customHeight="1">
      <c r="A865" s="13"/>
      <c r="B865" s="13"/>
      <c r="C865" s="13"/>
      <c r="D865" s="13"/>
      <c r="E865" s="51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</row>
    <row r="866" spans="1:17" ht="12" customHeight="1">
      <c r="A866" s="13"/>
      <c r="B866" s="13"/>
      <c r="C866" s="13"/>
      <c r="D866" s="13"/>
      <c r="E866" s="51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</row>
    <row r="867" spans="1:17" ht="12" customHeight="1">
      <c r="A867" s="13"/>
      <c r="B867" s="13"/>
      <c r="C867" s="13"/>
      <c r="D867" s="13"/>
      <c r="E867" s="51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</row>
    <row r="868" spans="1:17" ht="12" customHeight="1">
      <c r="A868" s="13"/>
      <c r="B868" s="13"/>
      <c r="C868" s="13"/>
      <c r="D868" s="13"/>
      <c r="E868" s="51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</row>
    <row r="869" spans="1:17" ht="12" customHeight="1">
      <c r="A869" s="13"/>
      <c r="B869" s="13"/>
      <c r="C869" s="13"/>
      <c r="D869" s="13"/>
      <c r="E869" s="51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</row>
    <row r="870" spans="1:17" ht="12" customHeight="1">
      <c r="A870" s="13"/>
      <c r="B870" s="13"/>
      <c r="C870" s="13"/>
      <c r="D870" s="13"/>
      <c r="E870" s="51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</row>
    <row r="871" spans="1:17" ht="12" customHeight="1">
      <c r="A871" s="13"/>
      <c r="B871" s="13"/>
      <c r="C871" s="13"/>
      <c r="D871" s="13"/>
      <c r="E871" s="51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</row>
    <row r="872" spans="1:17" ht="12" customHeight="1">
      <c r="A872" s="13"/>
      <c r="B872" s="13"/>
      <c r="C872" s="13"/>
      <c r="D872" s="13"/>
      <c r="E872" s="51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</row>
    <row r="873" spans="1:17" ht="12" customHeight="1">
      <c r="A873" s="13"/>
      <c r="B873" s="13"/>
      <c r="C873" s="13"/>
      <c r="D873" s="13"/>
      <c r="E873" s="51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</row>
    <row r="874" spans="1:17" ht="12" customHeight="1">
      <c r="A874" s="13"/>
      <c r="B874" s="13"/>
      <c r="C874" s="13"/>
      <c r="D874" s="13"/>
      <c r="E874" s="51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</row>
    <row r="875" spans="1:17" ht="12" customHeight="1">
      <c r="A875" s="13"/>
      <c r="B875" s="13"/>
      <c r="C875" s="13"/>
      <c r="D875" s="13"/>
      <c r="E875" s="51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</row>
    <row r="876" spans="1:17" ht="12" customHeight="1">
      <c r="A876" s="13"/>
      <c r="B876" s="13"/>
      <c r="C876" s="13"/>
      <c r="D876" s="13"/>
      <c r="E876" s="51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</row>
    <row r="877" spans="1:17" ht="12" customHeight="1">
      <c r="A877" s="13"/>
      <c r="B877" s="13"/>
      <c r="C877" s="13"/>
      <c r="D877" s="13"/>
      <c r="E877" s="51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</row>
    <row r="878" spans="1:17" ht="12" customHeight="1">
      <c r="A878" s="13"/>
      <c r="B878" s="13"/>
      <c r="C878" s="13"/>
      <c r="D878" s="13"/>
      <c r="E878" s="51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</row>
    <row r="879" spans="1:17" ht="12" customHeight="1">
      <c r="A879" s="13"/>
      <c r="B879" s="13"/>
      <c r="C879" s="13"/>
      <c r="D879" s="13"/>
      <c r="E879" s="51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</row>
    <row r="880" spans="1:17" ht="12" customHeight="1">
      <c r="A880" s="13"/>
      <c r="B880" s="13"/>
      <c r="C880" s="13"/>
      <c r="D880" s="13"/>
      <c r="E880" s="51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</row>
    <row r="881" spans="1:17" ht="12" customHeight="1">
      <c r="A881" s="13"/>
      <c r="B881" s="13"/>
      <c r="C881" s="13"/>
      <c r="D881" s="13"/>
      <c r="E881" s="51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</row>
    <row r="882" spans="1:17" ht="12" customHeight="1">
      <c r="A882" s="13"/>
      <c r="B882" s="13"/>
      <c r="C882" s="13"/>
      <c r="D882" s="13"/>
      <c r="E882" s="51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</row>
    <row r="883" spans="1:17" ht="12" customHeight="1">
      <c r="A883" s="13"/>
      <c r="B883" s="13"/>
      <c r="C883" s="13"/>
      <c r="D883" s="13"/>
      <c r="E883" s="51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</row>
    <row r="884" spans="1:17" ht="12" customHeight="1">
      <c r="A884" s="13"/>
      <c r="B884" s="13"/>
      <c r="C884" s="13"/>
      <c r="D884" s="13"/>
      <c r="E884" s="51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</row>
    <row r="885" spans="1:17" ht="12" customHeight="1">
      <c r="A885" s="13"/>
      <c r="B885" s="13"/>
      <c r="C885" s="13"/>
      <c r="D885" s="13"/>
      <c r="E885" s="51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</row>
    <row r="886" spans="1:17" ht="12" customHeight="1">
      <c r="A886" s="13"/>
      <c r="B886" s="13"/>
      <c r="C886" s="13"/>
      <c r="D886" s="13"/>
      <c r="E886" s="51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</row>
    <row r="887" spans="1:17" ht="12" customHeight="1">
      <c r="A887" s="13"/>
      <c r="B887" s="13"/>
      <c r="C887" s="13"/>
      <c r="D887" s="13"/>
      <c r="E887" s="51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</row>
    <row r="888" spans="1:17" ht="12" customHeight="1">
      <c r="A888" s="13"/>
      <c r="B888" s="13"/>
      <c r="C888" s="13"/>
      <c r="D888" s="13"/>
      <c r="E888" s="51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</row>
    <row r="889" spans="1:17" ht="12" customHeight="1">
      <c r="A889" s="13"/>
      <c r="B889" s="13"/>
      <c r="C889" s="13"/>
      <c r="D889" s="13"/>
      <c r="E889" s="51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</row>
    <row r="890" spans="1:17" ht="12" customHeight="1">
      <c r="A890" s="13"/>
      <c r="B890" s="13"/>
      <c r="C890" s="13"/>
      <c r="D890" s="13"/>
      <c r="E890" s="51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</row>
    <row r="891" spans="1:17" ht="12" customHeight="1">
      <c r="A891" s="13"/>
      <c r="B891" s="13"/>
      <c r="C891" s="13"/>
      <c r="D891" s="13"/>
      <c r="E891" s="51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</row>
    <row r="892" spans="1:17" ht="12" customHeight="1">
      <c r="A892" s="13"/>
      <c r="B892" s="13"/>
      <c r="C892" s="13"/>
      <c r="D892" s="13"/>
      <c r="E892" s="51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</row>
    <row r="893" spans="1:17" ht="12" customHeight="1">
      <c r="A893" s="13"/>
      <c r="B893" s="13"/>
      <c r="C893" s="13"/>
      <c r="D893" s="13"/>
      <c r="E893" s="51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</row>
    <row r="894" spans="1:17" ht="12" customHeight="1">
      <c r="A894" s="13"/>
      <c r="B894" s="13"/>
      <c r="C894" s="13"/>
      <c r="D894" s="13"/>
      <c r="E894" s="51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</row>
    <row r="895" spans="1:17" ht="12" customHeight="1">
      <c r="A895" s="13"/>
      <c r="B895" s="13"/>
      <c r="C895" s="13"/>
      <c r="D895" s="13"/>
      <c r="E895" s="51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</row>
    <row r="896" spans="1:17" ht="12" customHeight="1">
      <c r="A896" s="13"/>
      <c r="B896" s="13"/>
      <c r="C896" s="13"/>
      <c r="D896" s="13"/>
      <c r="E896" s="51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</row>
    <row r="897" spans="1:17" ht="12" customHeight="1">
      <c r="A897" s="13"/>
      <c r="B897" s="13"/>
      <c r="C897" s="13"/>
      <c r="D897" s="13"/>
      <c r="E897" s="51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</row>
    <row r="898" spans="1:17" ht="12" customHeight="1">
      <c r="A898" s="13"/>
      <c r="B898" s="13"/>
      <c r="C898" s="13"/>
      <c r="D898" s="13"/>
      <c r="E898" s="51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</row>
    <row r="899" spans="1:17" ht="12" customHeight="1">
      <c r="A899" s="13"/>
      <c r="B899" s="13"/>
      <c r="C899" s="13"/>
      <c r="D899" s="13"/>
      <c r="E899" s="51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</row>
    <row r="900" spans="1:17" ht="12" customHeight="1">
      <c r="A900" s="13"/>
      <c r="B900" s="13"/>
      <c r="C900" s="13"/>
      <c r="D900" s="13"/>
      <c r="E900" s="51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</row>
    <row r="901" spans="1:17" ht="12" customHeight="1">
      <c r="A901" s="13"/>
      <c r="B901" s="13"/>
      <c r="C901" s="13"/>
      <c r="D901" s="13"/>
      <c r="E901" s="51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</row>
    <row r="902" spans="1:17" ht="12" customHeight="1">
      <c r="A902" s="13"/>
      <c r="B902" s="13"/>
      <c r="C902" s="13"/>
      <c r="D902" s="13"/>
      <c r="E902" s="51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</row>
    <row r="903" spans="1:17" ht="12" customHeight="1">
      <c r="A903" s="13"/>
      <c r="B903" s="13"/>
      <c r="C903" s="13"/>
      <c r="D903" s="13"/>
      <c r="E903" s="51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</row>
    <row r="904" spans="1:17" ht="12" customHeight="1">
      <c r="A904" s="13"/>
      <c r="B904" s="13"/>
      <c r="C904" s="13"/>
      <c r="D904" s="13"/>
      <c r="E904" s="51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</row>
    <row r="905" spans="1:17" ht="12" customHeight="1">
      <c r="A905" s="13"/>
      <c r="B905" s="13"/>
      <c r="C905" s="13"/>
      <c r="D905" s="13"/>
      <c r="E905" s="51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</row>
    <row r="906" spans="1:17" ht="12" customHeight="1">
      <c r="A906" s="13"/>
      <c r="B906" s="13"/>
      <c r="C906" s="13"/>
      <c r="D906" s="13"/>
      <c r="E906" s="51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</row>
    <row r="907" spans="1:17" ht="12" customHeight="1">
      <c r="A907" s="13"/>
      <c r="B907" s="13"/>
      <c r="C907" s="13"/>
      <c r="D907" s="13"/>
      <c r="E907" s="51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</row>
    <row r="908" spans="1:17" ht="12" customHeight="1">
      <c r="A908" s="13"/>
      <c r="B908" s="13"/>
      <c r="C908" s="13"/>
      <c r="D908" s="13"/>
      <c r="E908" s="51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</row>
    <row r="909" spans="1:17" ht="12" customHeight="1">
      <c r="A909" s="13"/>
      <c r="B909" s="13"/>
      <c r="C909" s="13"/>
      <c r="D909" s="13"/>
      <c r="E909" s="51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</row>
    <row r="910" spans="1:17" ht="12" customHeight="1">
      <c r="A910" s="13"/>
      <c r="B910" s="13"/>
      <c r="C910" s="13"/>
      <c r="D910" s="13"/>
      <c r="E910" s="51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</row>
    <row r="911" spans="1:17" ht="12" customHeight="1">
      <c r="A911" s="13"/>
      <c r="B911" s="13"/>
      <c r="C911" s="13"/>
      <c r="D911" s="13"/>
      <c r="E911" s="51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</row>
    <row r="912" spans="1:17" ht="12" customHeight="1">
      <c r="A912" s="13"/>
      <c r="B912" s="13"/>
      <c r="C912" s="13"/>
      <c r="D912" s="13"/>
      <c r="E912" s="51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</row>
    <row r="913" spans="1:17" ht="12" customHeight="1">
      <c r="A913" s="13"/>
      <c r="B913" s="13"/>
      <c r="C913" s="13"/>
      <c r="D913" s="13"/>
      <c r="E913" s="51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</row>
    <row r="914" spans="1:17" ht="12" customHeight="1">
      <c r="A914" s="13"/>
      <c r="B914" s="13"/>
      <c r="C914" s="13"/>
      <c r="D914" s="13"/>
      <c r="E914" s="51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</row>
    <row r="915" spans="1:17" ht="12" customHeight="1">
      <c r="A915" s="13"/>
      <c r="B915" s="13"/>
      <c r="C915" s="13"/>
      <c r="D915" s="13"/>
      <c r="E915" s="51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</row>
    <row r="916" spans="1:17" ht="12" customHeight="1">
      <c r="A916" s="13"/>
      <c r="B916" s="13"/>
      <c r="C916" s="13"/>
      <c r="D916" s="13"/>
      <c r="E916" s="51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</row>
    <row r="917" spans="1:17" ht="12" customHeight="1">
      <c r="A917" s="13"/>
      <c r="B917" s="13"/>
      <c r="C917" s="13"/>
      <c r="D917" s="13"/>
      <c r="E917" s="51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</row>
    <row r="918" spans="1:17" ht="12" customHeight="1">
      <c r="A918" s="13"/>
      <c r="B918" s="13"/>
      <c r="C918" s="13"/>
      <c r="D918" s="13"/>
      <c r="E918" s="51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</row>
    <row r="919" spans="1:17" ht="12" customHeight="1">
      <c r="A919" s="13"/>
      <c r="B919" s="13"/>
      <c r="C919" s="13"/>
      <c r="D919" s="13"/>
      <c r="E919" s="51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</row>
    <row r="920" spans="1:17" ht="12" customHeight="1">
      <c r="A920" s="13"/>
      <c r="B920" s="13"/>
      <c r="C920" s="13"/>
      <c r="D920" s="13"/>
      <c r="E920" s="51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</row>
    <row r="921" spans="1:17" ht="12" customHeight="1">
      <c r="A921" s="13"/>
      <c r="B921" s="13"/>
      <c r="C921" s="13"/>
      <c r="D921" s="13"/>
      <c r="E921" s="51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</row>
    <row r="922" spans="1:17" ht="12" customHeight="1">
      <c r="A922" s="13"/>
      <c r="B922" s="13"/>
      <c r="C922" s="13"/>
      <c r="D922" s="13"/>
      <c r="E922" s="51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</row>
    <row r="923" spans="1:17" ht="12" customHeight="1">
      <c r="A923" s="13"/>
      <c r="B923" s="13"/>
      <c r="C923" s="13"/>
      <c r="D923" s="13"/>
      <c r="E923" s="51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</row>
    <row r="924" spans="1:17" ht="12" customHeight="1">
      <c r="A924" s="13"/>
      <c r="B924" s="13"/>
      <c r="C924" s="13"/>
      <c r="D924" s="13"/>
      <c r="E924" s="51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</row>
    <row r="925" spans="1:17" ht="12" customHeight="1">
      <c r="A925" s="13"/>
      <c r="B925" s="13"/>
      <c r="C925" s="13"/>
      <c r="D925" s="13"/>
      <c r="E925" s="51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</row>
    <row r="926" spans="1:17" ht="12" customHeight="1">
      <c r="A926" s="13"/>
      <c r="B926" s="13"/>
      <c r="C926" s="13"/>
      <c r="D926" s="13"/>
      <c r="E926" s="51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</row>
    <row r="927" spans="1:17" ht="12" customHeight="1">
      <c r="A927" s="13"/>
      <c r="B927" s="13"/>
      <c r="C927" s="13"/>
      <c r="D927" s="13"/>
      <c r="E927" s="51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</row>
    <row r="928" spans="1:17" ht="12" customHeight="1">
      <c r="A928" s="13"/>
      <c r="B928" s="13"/>
      <c r="C928" s="13"/>
      <c r="D928" s="13"/>
      <c r="E928" s="51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</row>
    <row r="929" spans="1:17" ht="12" customHeight="1">
      <c r="A929" s="13"/>
      <c r="B929" s="13"/>
      <c r="C929" s="13"/>
      <c r="D929" s="13"/>
      <c r="E929" s="51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</row>
    <row r="930" spans="1:17" ht="12" customHeight="1">
      <c r="A930" s="13"/>
      <c r="B930" s="13"/>
      <c r="C930" s="13"/>
      <c r="D930" s="13"/>
      <c r="E930" s="51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</row>
    <row r="931" spans="1:17" ht="12" customHeight="1">
      <c r="A931" s="13"/>
      <c r="B931" s="13"/>
      <c r="C931" s="13"/>
      <c r="D931" s="13"/>
      <c r="E931" s="51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</row>
    <row r="932" spans="1:17" ht="12" customHeight="1">
      <c r="A932" s="13"/>
      <c r="B932" s="13"/>
      <c r="C932" s="13"/>
      <c r="D932" s="13"/>
      <c r="E932" s="51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</row>
    <row r="933" spans="1:17" ht="12" customHeight="1">
      <c r="A933" s="13"/>
      <c r="B933" s="13"/>
      <c r="C933" s="13"/>
      <c r="D933" s="13"/>
      <c r="E933" s="51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</row>
    <row r="934" spans="1:17" ht="12" customHeight="1">
      <c r="A934" s="13"/>
      <c r="B934" s="13"/>
      <c r="C934" s="13"/>
      <c r="D934" s="13"/>
      <c r="E934" s="51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</row>
    <row r="935" spans="1:17" ht="12" customHeight="1">
      <c r="A935" s="13"/>
      <c r="B935" s="13"/>
      <c r="C935" s="13"/>
      <c r="D935" s="13"/>
      <c r="E935" s="51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</row>
    <row r="936" spans="1:17" ht="12" customHeight="1">
      <c r="A936" s="13"/>
      <c r="B936" s="13"/>
      <c r="C936" s="13"/>
      <c r="D936" s="13"/>
      <c r="E936" s="51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</row>
    <row r="937" spans="1:17" ht="12" customHeight="1">
      <c r="A937" s="13"/>
      <c r="B937" s="13"/>
      <c r="C937" s="13"/>
      <c r="D937" s="13"/>
      <c r="E937" s="51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</row>
    <row r="938" spans="1:17" ht="12" customHeight="1">
      <c r="A938" s="13"/>
      <c r="B938" s="13"/>
      <c r="C938" s="13"/>
      <c r="D938" s="13"/>
      <c r="E938" s="51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</row>
    <row r="939" spans="1:17" ht="12" customHeight="1">
      <c r="A939" s="13"/>
      <c r="B939" s="13"/>
      <c r="C939" s="13"/>
      <c r="D939" s="13"/>
      <c r="E939" s="51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</row>
    <row r="940" spans="1:17" ht="12" customHeight="1">
      <c r="A940" s="13"/>
      <c r="B940" s="13"/>
      <c r="C940" s="13"/>
      <c r="D940" s="13"/>
      <c r="E940" s="51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</row>
    <row r="941" spans="1:17" ht="12" customHeight="1">
      <c r="A941" s="13"/>
      <c r="B941" s="13"/>
      <c r="C941" s="13"/>
      <c r="D941" s="13"/>
      <c r="E941" s="51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</row>
    <row r="942" spans="1:17" ht="12" customHeight="1">
      <c r="A942" s="13"/>
      <c r="B942" s="13"/>
      <c r="C942" s="13"/>
      <c r="D942" s="13"/>
      <c r="E942" s="51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</row>
    <row r="943" spans="1:17" ht="12" customHeight="1">
      <c r="A943" s="13"/>
      <c r="B943" s="13"/>
      <c r="C943" s="13"/>
      <c r="D943" s="13"/>
      <c r="E943" s="51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</row>
    <row r="944" spans="1:17" ht="12" customHeight="1">
      <c r="A944" s="13"/>
      <c r="B944" s="13"/>
      <c r="C944" s="13"/>
      <c r="D944" s="13"/>
      <c r="E944" s="51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</row>
    <row r="945" spans="1:17" ht="12" customHeight="1">
      <c r="A945" s="13"/>
      <c r="B945" s="13"/>
      <c r="C945" s="13"/>
      <c r="D945" s="13"/>
      <c r="E945" s="51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</row>
    <row r="946" spans="1:17" ht="12" customHeight="1">
      <c r="A946" s="13"/>
      <c r="B946" s="13"/>
      <c r="C946" s="13"/>
      <c r="D946" s="13"/>
      <c r="E946" s="51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</row>
    <row r="947" spans="1:17" ht="12" customHeight="1">
      <c r="A947" s="13"/>
      <c r="B947" s="13"/>
      <c r="C947" s="13"/>
      <c r="D947" s="13"/>
      <c r="E947" s="51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</row>
    <row r="948" spans="1:17" ht="12" customHeight="1">
      <c r="A948" s="13"/>
      <c r="B948" s="13"/>
      <c r="C948" s="13"/>
      <c r="D948" s="13"/>
      <c r="E948" s="51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</row>
    <row r="949" spans="1:17" ht="12" customHeight="1">
      <c r="A949" s="13"/>
      <c r="B949" s="13"/>
      <c r="C949" s="13"/>
      <c r="D949" s="13"/>
      <c r="E949" s="51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</row>
    <row r="950" spans="1:17" ht="12" customHeight="1">
      <c r="A950" s="13"/>
      <c r="B950" s="13"/>
      <c r="C950" s="13"/>
      <c r="D950" s="13"/>
      <c r="E950" s="51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</row>
    <row r="951" spans="1:17" ht="12" customHeight="1">
      <c r="A951" s="13"/>
      <c r="B951" s="13"/>
      <c r="C951" s="13"/>
      <c r="D951" s="13"/>
      <c r="E951" s="51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</row>
    <row r="952" spans="1:17" ht="12" customHeight="1">
      <c r="A952" s="13"/>
      <c r="B952" s="13"/>
      <c r="C952" s="13"/>
      <c r="D952" s="13"/>
      <c r="E952" s="51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</row>
    <row r="953" spans="1:17" ht="12" customHeight="1">
      <c r="A953" s="13"/>
      <c r="B953" s="13"/>
      <c r="C953" s="13"/>
      <c r="D953" s="13"/>
      <c r="E953" s="51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</row>
    <row r="954" spans="1:17" ht="12" customHeight="1">
      <c r="A954" s="13"/>
      <c r="B954" s="13"/>
      <c r="C954" s="13"/>
      <c r="D954" s="13"/>
      <c r="E954" s="51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</row>
    <row r="955" spans="1:17" ht="12" customHeight="1">
      <c r="A955" s="13"/>
      <c r="B955" s="13"/>
      <c r="C955" s="13"/>
      <c r="D955" s="13"/>
      <c r="E955" s="51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</row>
    <row r="956" spans="1:17" ht="12" customHeight="1">
      <c r="A956" s="13"/>
      <c r="B956" s="13"/>
      <c r="C956" s="13"/>
      <c r="D956" s="13"/>
      <c r="E956" s="51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</row>
    <row r="957" spans="1:17" ht="12" customHeight="1">
      <c r="A957" s="13"/>
      <c r="B957" s="13"/>
      <c r="C957" s="13"/>
      <c r="D957" s="13"/>
      <c r="E957" s="51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</row>
    <row r="958" spans="1:17" ht="12" customHeight="1">
      <c r="A958" s="13"/>
      <c r="B958" s="13"/>
      <c r="C958" s="13"/>
      <c r="D958" s="13"/>
      <c r="E958" s="51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</row>
    <row r="959" spans="1:17" ht="12" customHeight="1">
      <c r="A959" s="13"/>
      <c r="B959" s="13"/>
      <c r="C959" s="13"/>
      <c r="D959" s="13"/>
      <c r="E959" s="51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</row>
    <row r="960" spans="1:17" ht="12" customHeight="1">
      <c r="A960" s="13"/>
      <c r="B960" s="13"/>
      <c r="C960" s="13"/>
      <c r="D960" s="13"/>
      <c r="E960" s="51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</row>
    <row r="961" spans="1:17" ht="12" customHeight="1">
      <c r="A961" s="13"/>
      <c r="B961" s="13"/>
      <c r="C961" s="13"/>
      <c r="D961" s="13"/>
      <c r="E961" s="51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</row>
    <row r="962" spans="1:17" ht="12" customHeight="1">
      <c r="A962" s="13"/>
      <c r="B962" s="13"/>
      <c r="C962" s="13"/>
      <c r="D962" s="13"/>
      <c r="E962" s="51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</row>
    <row r="963" spans="1:17" ht="12" customHeight="1">
      <c r="A963" s="13"/>
      <c r="B963" s="13"/>
      <c r="C963" s="13"/>
      <c r="D963" s="13"/>
      <c r="E963" s="51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</row>
    <row r="964" spans="1:17" ht="12" customHeight="1">
      <c r="A964" s="13"/>
      <c r="B964" s="13"/>
      <c r="C964" s="13"/>
      <c r="D964" s="13"/>
      <c r="E964" s="51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</row>
    <row r="965" spans="1:17" ht="12" customHeight="1">
      <c r="A965" s="13"/>
      <c r="B965" s="13"/>
      <c r="C965" s="13"/>
      <c r="D965" s="13"/>
      <c r="E965" s="51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</row>
    <row r="966" spans="1:17" ht="12" customHeight="1">
      <c r="A966" s="13"/>
      <c r="B966" s="13"/>
      <c r="C966" s="13"/>
      <c r="D966" s="13"/>
      <c r="E966" s="51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</row>
    <row r="967" spans="1:17" ht="12" customHeight="1">
      <c r="A967" s="13"/>
      <c r="B967" s="13"/>
      <c r="C967" s="13"/>
      <c r="D967" s="13"/>
      <c r="E967" s="51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</row>
    <row r="968" spans="1:17" ht="12" customHeight="1">
      <c r="A968" s="13"/>
      <c r="B968" s="13"/>
      <c r="C968" s="13"/>
      <c r="D968" s="13"/>
      <c r="E968" s="51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</row>
    <row r="969" spans="1:17" ht="12" customHeight="1">
      <c r="A969" s="13"/>
      <c r="B969" s="13"/>
      <c r="C969" s="13"/>
      <c r="D969" s="13"/>
      <c r="E969" s="51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</row>
    <row r="970" spans="1:17" ht="12" customHeight="1">
      <c r="A970" s="13"/>
      <c r="B970" s="13"/>
      <c r="C970" s="13"/>
      <c r="D970" s="13"/>
      <c r="E970" s="51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</row>
    <row r="971" spans="1:17" ht="12" customHeight="1">
      <c r="A971" s="13"/>
      <c r="B971" s="13"/>
      <c r="C971" s="13"/>
      <c r="D971" s="13"/>
      <c r="E971" s="51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</row>
    <row r="972" spans="1:17" ht="12" customHeight="1">
      <c r="A972" s="13"/>
      <c r="B972" s="13"/>
      <c r="C972" s="13"/>
      <c r="D972" s="13"/>
      <c r="E972" s="51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</row>
    <row r="973" spans="1:17" ht="12" customHeight="1">
      <c r="A973" s="13"/>
      <c r="B973" s="13"/>
      <c r="C973" s="13"/>
      <c r="D973" s="13"/>
      <c r="E973" s="51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</row>
    <row r="974" spans="1:17" ht="12" customHeight="1">
      <c r="A974" s="13"/>
      <c r="B974" s="13"/>
      <c r="C974" s="13"/>
      <c r="D974" s="13"/>
      <c r="E974" s="51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</row>
    <row r="975" spans="1:17" ht="12" customHeight="1">
      <c r="A975" s="13"/>
      <c r="B975" s="13"/>
      <c r="C975" s="13"/>
      <c r="D975" s="13"/>
      <c r="E975" s="51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</row>
    <row r="976" spans="1:17" ht="12" customHeight="1">
      <c r="A976" s="13"/>
      <c r="B976" s="13"/>
      <c r="C976" s="13"/>
      <c r="D976" s="13"/>
      <c r="E976" s="51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</row>
    <row r="977" spans="1:17" ht="12" customHeight="1">
      <c r="A977" s="13"/>
      <c r="B977" s="13"/>
      <c r="C977" s="13"/>
      <c r="D977" s="13"/>
      <c r="E977" s="51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</row>
    <row r="978" spans="1:17" ht="12" customHeight="1">
      <c r="A978" s="13"/>
      <c r="B978" s="13"/>
      <c r="C978" s="13"/>
      <c r="D978" s="13"/>
      <c r="E978" s="51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</row>
    <row r="979" spans="1:17" ht="12" customHeight="1">
      <c r="A979" s="13"/>
      <c r="B979" s="13"/>
      <c r="C979" s="13"/>
      <c r="D979" s="13"/>
      <c r="E979" s="51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</row>
    <row r="980" spans="1:17" ht="12" customHeight="1">
      <c r="A980" s="13"/>
      <c r="B980" s="13"/>
      <c r="C980" s="13"/>
      <c r="D980" s="13"/>
      <c r="E980" s="51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</row>
    <row r="981" spans="1:17" ht="12" customHeight="1">
      <c r="A981" s="13"/>
      <c r="B981" s="13"/>
      <c r="C981" s="13"/>
      <c r="D981" s="13"/>
      <c r="E981" s="51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</row>
    <row r="982" spans="1:17" ht="12" customHeight="1">
      <c r="A982" s="13"/>
      <c r="B982" s="13"/>
      <c r="C982" s="13"/>
      <c r="D982" s="13"/>
      <c r="E982" s="51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</row>
    <row r="983" spans="1:17" ht="12" customHeight="1">
      <c r="A983" s="13"/>
      <c r="B983" s="13"/>
      <c r="C983" s="13"/>
      <c r="D983" s="13"/>
      <c r="E983" s="51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</row>
    <row r="984" spans="1:17" ht="12" customHeight="1">
      <c r="A984" s="13"/>
      <c r="B984" s="13"/>
      <c r="C984" s="13"/>
      <c r="D984" s="13"/>
      <c r="E984" s="51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</row>
    <row r="985" spans="1:17" ht="12" customHeight="1">
      <c r="A985" s="13"/>
      <c r="B985" s="13"/>
      <c r="C985" s="13"/>
      <c r="D985" s="13"/>
      <c r="E985" s="51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</row>
    <row r="986" spans="1:17" ht="12" customHeight="1">
      <c r="A986" s="13"/>
      <c r="B986" s="13"/>
      <c r="C986" s="13"/>
      <c r="D986" s="13"/>
      <c r="E986" s="51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</row>
    <row r="987" spans="1:17" ht="12" customHeight="1">
      <c r="A987" s="13"/>
      <c r="B987" s="13"/>
      <c r="C987" s="13"/>
      <c r="D987" s="13"/>
      <c r="E987" s="51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</row>
    <row r="988" spans="1:17" ht="12" customHeight="1">
      <c r="A988" s="13"/>
      <c r="B988" s="13"/>
      <c r="C988" s="13"/>
      <c r="D988" s="13"/>
      <c r="E988" s="51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</row>
    <row r="989" spans="1:17" ht="12" customHeight="1">
      <c r="A989" s="13"/>
      <c r="B989" s="13"/>
      <c r="C989" s="13"/>
      <c r="D989" s="13"/>
      <c r="E989" s="51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</row>
    <row r="990" spans="1:17" ht="12" customHeight="1">
      <c r="A990" s="13"/>
      <c r="B990" s="13"/>
      <c r="C990" s="13"/>
      <c r="D990" s="13"/>
      <c r="E990" s="51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</row>
    <row r="991" spans="1:17" ht="12" customHeight="1">
      <c r="A991" s="13"/>
      <c r="B991" s="13"/>
      <c r="C991" s="13"/>
      <c r="D991" s="13"/>
      <c r="E991" s="51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</row>
    <row r="992" spans="1:17" ht="12" customHeight="1">
      <c r="A992" s="13"/>
      <c r="B992" s="13"/>
      <c r="C992" s="13"/>
      <c r="D992" s="13"/>
      <c r="E992" s="51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</row>
    <row r="993" spans="1:17" ht="12" customHeight="1">
      <c r="A993" s="13"/>
      <c r="B993" s="13"/>
      <c r="C993" s="13"/>
      <c r="D993" s="13"/>
      <c r="E993" s="51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</row>
    <row r="994" spans="1:17" ht="12" customHeight="1">
      <c r="A994" s="13"/>
      <c r="B994" s="13"/>
      <c r="C994" s="13"/>
      <c r="D994" s="13"/>
      <c r="E994" s="51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</row>
    <row r="995" spans="1:17" ht="12" customHeight="1">
      <c r="A995" s="13"/>
      <c r="B995" s="13"/>
      <c r="C995" s="13"/>
      <c r="D995" s="13"/>
      <c r="E995" s="51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</row>
    <row r="996" spans="1:17" ht="12" customHeight="1">
      <c r="A996" s="13"/>
      <c r="B996" s="13"/>
      <c r="C996" s="13"/>
      <c r="D996" s="13"/>
      <c r="E996" s="51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</row>
    <row r="997" spans="1:17" ht="12" customHeight="1">
      <c r="A997" s="13"/>
      <c r="B997" s="13"/>
      <c r="C997" s="13"/>
      <c r="D997" s="13"/>
      <c r="E997" s="51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</row>
  </sheetData>
  <mergeCells count="471">
    <mergeCell ref="A1:B1"/>
    <mergeCell ref="A2:B2"/>
    <mergeCell ref="A5:I5"/>
    <mergeCell ref="A6:B6"/>
    <mergeCell ref="H6:I6"/>
    <mergeCell ref="C6:E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35:D35"/>
    <mergeCell ref="C36:D36"/>
    <mergeCell ref="C37:D37"/>
    <mergeCell ref="C38:E38"/>
    <mergeCell ref="A42:B42"/>
    <mergeCell ref="C42:E42"/>
    <mergeCell ref="H42:I42"/>
    <mergeCell ref="H38:I38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38:B38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78:B78"/>
    <mergeCell ref="C78:E78"/>
    <mergeCell ref="H78:I78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6:D66"/>
    <mergeCell ref="C67:D67"/>
    <mergeCell ref="C68:D68"/>
    <mergeCell ref="C69:D69"/>
    <mergeCell ref="C70:D70"/>
    <mergeCell ref="C71:D71"/>
    <mergeCell ref="C72:D72"/>
    <mergeCell ref="H74:I74"/>
    <mergeCell ref="C61:D61"/>
    <mergeCell ref="C62:D62"/>
    <mergeCell ref="C63:D63"/>
    <mergeCell ref="C64:D64"/>
    <mergeCell ref="C65:D65"/>
    <mergeCell ref="C73:D73"/>
    <mergeCell ref="C74:E74"/>
    <mergeCell ref="C79:D79"/>
    <mergeCell ref="C80:D80"/>
    <mergeCell ref="C81:D81"/>
    <mergeCell ref="C82:D82"/>
    <mergeCell ref="C83:D83"/>
    <mergeCell ref="C84:D84"/>
    <mergeCell ref="C86:D86"/>
    <mergeCell ref="C87:D87"/>
    <mergeCell ref="C144:D144"/>
    <mergeCell ref="C145:D145"/>
    <mergeCell ref="C146:E146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05:D105"/>
    <mergeCell ref="C106:D106"/>
    <mergeCell ref="C115:D115"/>
    <mergeCell ref="C143:D143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H114:I114"/>
    <mergeCell ref="H110:I110"/>
    <mergeCell ref="C136:D136"/>
    <mergeCell ref="C137:D137"/>
    <mergeCell ref="C138:D138"/>
    <mergeCell ref="C139:D139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A74:B74"/>
    <mergeCell ref="F6:G6"/>
    <mergeCell ref="F42:G42"/>
    <mergeCell ref="F78:G78"/>
    <mergeCell ref="F114:G114"/>
    <mergeCell ref="A110:B110"/>
    <mergeCell ref="F110:G110"/>
    <mergeCell ref="F74:G74"/>
    <mergeCell ref="F38:G38"/>
    <mergeCell ref="C107:D107"/>
    <mergeCell ref="C108:D108"/>
    <mergeCell ref="C109:D109"/>
    <mergeCell ref="C110:E110"/>
    <mergeCell ref="A114:B114"/>
    <mergeCell ref="C114:E114"/>
    <mergeCell ref="C93:D93"/>
    <mergeCell ref="C94:D94"/>
    <mergeCell ref="C95:D95"/>
    <mergeCell ref="C88:D88"/>
    <mergeCell ref="C89:D89"/>
    <mergeCell ref="C90:D90"/>
    <mergeCell ref="C91:D91"/>
    <mergeCell ref="C92:D92"/>
    <mergeCell ref="C85:D85"/>
    <mergeCell ref="A146:B146"/>
    <mergeCell ref="F146:G146"/>
    <mergeCell ref="H146:I146"/>
    <mergeCell ref="A150:B150"/>
    <mergeCell ref="C150:E150"/>
    <mergeCell ref="F150:G150"/>
    <mergeCell ref="H150:I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A182:B182"/>
    <mergeCell ref="C182:E182"/>
    <mergeCell ref="F182:G182"/>
    <mergeCell ref="H182:I182"/>
    <mergeCell ref="A186:B186"/>
    <mergeCell ref="C186:E186"/>
    <mergeCell ref="F186:G186"/>
    <mergeCell ref="H186:I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C216:D216"/>
    <mergeCell ref="C217:D217"/>
    <mergeCell ref="A218:B218"/>
    <mergeCell ref="C218:E218"/>
    <mergeCell ref="F218:G218"/>
    <mergeCell ref="H218:I218"/>
    <mergeCell ref="A222:B222"/>
    <mergeCell ref="C222:E222"/>
    <mergeCell ref="F222:G222"/>
    <mergeCell ref="H222:I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C251:D251"/>
    <mergeCell ref="C252:D252"/>
    <mergeCell ref="C253:D253"/>
    <mergeCell ref="A254:B254"/>
    <mergeCell ref="C254:E254"/>
    <mergeCell ref="F254:G254"/>
    <mergeCell ref="H254:I254"/>
    <mergeCell ref="A258:B258"/>
    <mergeCell ref="C258:E258"/>
    <mergeCell ref="F258:G258"/>
    <mergeCell ref="H258:I258"/>
    <mergeCell ref="C259:D259"/>
    <mergeCell ref="C260:D260"/>
    <mergeCell ref="C261:D261"/>
    <mergeCell ref="C262:D262"/>
    <mergeCell ref="C263:D263"/>
    <mergeCell ref="C264:D264"/>
    <mergeCell ref="C265:D265"/>
    <mergeCell ref="C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A290:B290"/>
    <mergeCell ref="C290:E290"/>
    <mergeCell ref="F290:G290"/>
    <mergeCell ref="H290:I290"/>
    <mergeCell ref="A294:B294"/>
    <mergeCell ref="C294:E294"/>
    <mergeCell ref="F294:G294"/>
    <mergeCell ref="H294:I294"/>
    <mergeCell ref="C295:D295"/>
    <mergeCell ref="C296:D296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A326:B326"/>
    <mergeCell ref="C326:E326"/>
    <mergeCell ref="F326:G326"/>
    <mergeCell ref="H326:I326"/>
    <mergeCell ref="A330:B330"/>
    <mergeCell ref="C330:E330"/>
    <mergeCell ref="F330:G330"/>
    <mergeCell ref="H330:I330"/>
    <mergeCell ref="C331:D331"/>
    <mergeCell ref="C332:D332"/>
    <mergeCell ref="C333:D333"/>
    <mergeCell ref="C334:D334"/>
    <mergeCell ref="C335:D335"/>
    <mergeCell ref="C336:D336"/>
    <mergeCell ref="C337:D337"/>
    <mergeCell ref="C338:D338"/>
    <mergeCell ref="C339:D339"/>
    <mergeCell ref="C340:D340"/>
    <mergeCell ref="C341:D341"/>
    <mergeCell ref="C342:D342"/>
    <mergeCell ref="C343:D343"/>
    <mergeCell ref="C344:D344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54:D354"/>
    <mergeCell ref="C355:D355"/>
    <mergeCell ref="C356:D356"/>
    <mergeCell ref="C357:D357"/>
    <mergeCell ref="C358:D358"/>
    <mergeCell ref="C359:D359"/>
    <mergeCell ref="C360:D360"/>
    <mergeCell ref="C361:D361"/>
    <mergeCell ref="A362:B362"/>
    <mergeCell ref="C362:E362"/>
    <mergeCell ref="F362:G362"/>
    <mergeCell ref="H362:I362"/>
    <mergeCell ref="A366:B366"/>
    <mergeCell ref="C366:E366"/>
    <mergeCell ref="F366:G366"/>
    <mergeCell ref="H366:I366"/>
    <mergeCell ref="C367:D367"/>
    <mergeCell ref="C368:D368"/>
    <mergeCell ref="C369:D369"/>
    <mergeCell ref="C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C387:D387"/>
    <mergeCell ref="C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  <mergeCell ref="A398:B398"/>
    <mergeCell ref="C398:E398"/>
    <mergeCell ref="F398:G398"/>
    <mergeCell ref="H398:I398"/>
    <mergeCell ref="A402:B402"/>
    <mergeCell ref="C402:E402"/>
    <mergeCell ref="F402:G402"/>
    <mergeCell ref="H402:I402"/>
    <mergeCell ref="C403:D403"/>
    <mergeCell ref="C404:D404"/>
    <mergeCell ref="C405:D405"/>
    <mergeCell ref="C406:D406"/>
    <mergeCell ref="C407:D407"/>
    <mergeCell ref="C408:D408"/>
    <mergeCell ref="C409:D409"/>
    <mergeCell ref="C410:D410"/>
    <mergeCell ref="C411:D411"/>
    <mergeCell ref="C412:D412"/>
    <mergeCell ref="C413:D413"/>
    <mergeCell ref="C414:D414"/>
    <mergeCell ref="C415:D415"/>
    <mergeCell ref="C416:D416"/>
    <mergeCell ref="C417:D417"/>
    <mergeCell ref="C418:D418"/>
    <mergeCell ref="C419:D419"/>
    <mergeCell ref="C420:D420"/>
    <mergeCell ref="C430:D430"/>
    <mergeCell ref="C431:D431"/>
    <mergeCell ref="C432:D432"/>
    <mergeCell ref="C433:D433"/>
    <mergeCell ref="A434:B434"/>
    <mergeCell ref="C434:E434"/>
    <mergeCell ref="F434:G434"/>
    <mergeCell ref="H434:I434"/>
    <mergeCell ref="C421:D421"/>
    <mergeCell ref="C422:D422"/>
    <mergeCell ref="C423:D423"/>
    <mergeCell ref="C424:D424"/>
    <mergeCell ref="C425:D425"/>
    <mergeCell ref="C426:D426"/>
    <mergeCell ref="C427:D427"/>
    <mergeCell ref="C428:D428"/>
    <mergeCell ref="C429:D429"/>
  </mergeCells>
  <phoneticPr fontId="24"/>
  <conditionalFormatting sqref="A1:A2 B1:B37 B39:B73 B75:B77 B79:B109 B111:B113 B115:B145 B147:B149 B151:B181 B183:B185 B187:B217 B219:B221 B223:B253 B255:B257 B259:B289 B291:B293 B295:B325 B327:B329 B331:B361 B363:B365 B367:B397 B399:B401 B403:B433 B435:B997">
    <cfRule type="expression" dxfId="11" priority="9">
      <formula>OR(A1="土", A1="日", A1="祝")</formula>
    </cfRule>
  </conditionalFormatting>
  <conditionalFormatting sqref="A7:A39 A41 A43:A75 A77:A111 A113:A147 A149:A183 A185:A219 A221:A255 A257:A291 A293:A327 A329:A363 A365:A399 A401:A997">
    <cfRule type="expression" dxfId="10" priority="15">
      <formula>OR($B7="土", $B7="日", $B7="祝")</formula>
    </cfRule>
  </conditionalFormatting>
  <conditionalFormatting sqref="C7:I37">
    <cfRule type="expression" dxfId="9" priority="12">
      <formula>AND($A7&lt;&gt;"", OR($B7="土", $B7="日", $B7="祝"))</formula>
    </cfRule>
  </conditionalFormatting>
  <conditionalFormatting sqref="C43:I73 C79:I109 C115:I145">
    <cfRule type="expression" dxfId="8" priority="18">
      <formula>AND($A43&lt;&gt;"", OR($B43="土", $B43="日", $B43="祝"))</formula>
    </cfRule>
  </conditionalFormatting>
  <conditionalFormatting sqref="C151:I181">
    <cfRule type="expression" dxfId="7" priority="8">
      <formula>AND($A151&lt;&gt;"", OR($B151="土", $B151="日", $B151="祝"))</formula>
    </cfRule>
  </conditionalFormatting>
  <conditionalFormatting sqref="C187:I217">
    <cfRule type="expression" dxfId="6" priority="7">
      <formula>AND($A187&lt;&gt;"", OR($B187="土", $B187="日", $B187="祝"))</formula>
    </cfRule>
  </conditionalFormatting>
  <conditionalFormatting sqref="C223:I253">
    <cfRule type="expression" dxfId="5" priority="6">
      <formula>AND($A223&lt;&gt;"", OR($B223="土", $B223="日", $B223="祝"))</formula>
    </cfRule>
  </conditionalFormatting>
  <conditionalFormatting sqref="C259:I289">
    <cfRule type="expression" dxfId="4" priority="5">
      <formula>AND($A259&lt;&gt;"", OR($B259="土", $B259="日", $B259="祝"))</formula>
    </cfRule>
  </conditionalFormatting>
  <conditionalFormatting sqref="C295:I325">
    <cfRule type="expression" dxfId="3" priority="4">
      <formula>AND($A295&lt;&gt;"", OR($B295="土", $B295="日", $B295="祝"))</formula>
    </cfRule>
  </conditionalFormatting>
  <conditionalFormatting sqref="C331:I361">
    <cfRule type="expression" dxfId="2" priority="3">
      <formula>AND($A331&lt;&gt;"", OR($B331="土", $B331="日", $B331="祝"))</formula>
    </cfRule>
  </conditionalFormatting>
  <conditionalFormatting sqref="C367:I397">
    <cfRule type="expression" dxfId="1" priority="2">
      <formula>AND($A367&lt;&gt;"", OR($B367="土", $B367="日", $B367="祝"))</formula>
    </cfRule>
  </conditionalFormatting>
  <conditionalFormatting sqref="C403:I433">
    <cfRule type="expression" dxfId="0" priority="1">
      <formula>AND($A403&lt;&gt;"", OR($B403="土", $B403="日", $B403="祝"))</formula>
    </cfRule>
  </conditionalFormatting>
  <dataValidations count="1">
    <dataValidation type="list" allowBlank="1" showErrorMessage="1" sqref="C2" xr:uid="{00000000-0002-0000-0100-000000000000}">
      <formula1>"4,8,12"</formula1>
    </dataValidation>
  </dataValidations>
  <printOptions horizontalCentered="1"/>
  <pageMargins left="0.25" right="0.25" top="0.75" bottom="0.75" header="0.3" footer="0.3"/>
  <pageSetup paperSize="8" scale="80" fitToHeight="0" orientation="portrait" r:id="rId1"/>
  <rowBreaks count="12" manualBreakCount="12">
    <brk id="3" max="8" man="1"/>
    <brk id="39" max="8" man="1"/>
    <brk id="75" max="8" man="1"/>
    <brk id="111" max="8" man="1"/>
    <brk id="147" max="8" man="1"/>
    <brk id="183" max="8" man="1"/>
    <brk id="219" max="8" man="1"/>
    <brk id="255" max="8" man="1"/>
    <brk id="291" max="8" man="1"/>
    <brk id="327" max="8" man="1"/>
    <brk id="363" max="8" man="1"/>
    <brk id="39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39F6-79EF-4DB5-B7C4-EA4E931E8E68}">
  <dimension ref="A3:C10"/>
  <sheetViews>
    <sheetView tabSelected="1" workbookViewId="0">
      <selection activeCell="H12" sqref="H12"/>
    </sheetView>
  </sheetViews>
  <sheetFormatPr defaultRowHeight="14.25"/>
  <sheetData>
    <row r="3" spans="1:3">
      <c r="A3" s="94">
        <v>1</v>
      </c>
      <c r="B3" s="95" t="s">
        <v>42</v>
      </c>
    </row>
    <row r="4" spans="1:3">
      <c r="B4" s="93" t="s">
        <v>38</v>
      </c>
      <c r="C4" s="92" t="s">
        <v>37</v>
      </c>
    </row>
    <row r="5" spans="1:3">
      <c r="B5" s="93" t="s">
        <v>39</v>
      </c>
      <c r="C5" s="92" t="s">
        <v>36</v>
      </c>
    </row>
    <row r="7" spans="1:3">
      <c r="A7">
        <v>2</v>
      </c>
      <c r="B7" s="95" t="s">
        <v>41</v>
      </c>
    </row>
    <row r="8" spans="1:3">
      <c r="B8" s="96" t="s">
        <v>40</v>
      </c>
    </row>
    <row r="10" spans="1:3">
      <c r="A10">
        <v>3</v>
      </c>
      <c r="B10" s="95" t="s">
        <v>43</v>
      </c>
    </row>
  </sheetData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祝日マスタ</vt:lpstr>
      <vt:lpstr>年間計画テンプレート</vt:lpstr>
      <vt:lpstr>使い方</vt:lpstr>
      <vt:lpstr>年間計画テンプレート!Print_Area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oig129u</dc:creator>
  <cp:lastModifiedBy>芦川 桃香</cp:lastModifiedBy>
  <cp:lastPrinted>2026-01-15T10:13:21Z</cp:lastPrinted>
  <dcterms:created xsi:type="dcterms:W3CDTF">2003-03-25T00:41:52Z</dcterms:created>
  <dcterms:modified xsi:type="dcterms:W3CDTF">2026-01-15T10:14:19Z</dcterms:modified>
</cp:coreProperties>
</file>