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847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O14" i="1" l="1"/>
  <c r="AK15" i="1"/>
  <c r="AL18" i="1"/>
  <c r="AN18" i="1"/>
  <c r="AN16" i="1"/>
  <c r="W21" i="1"/>
  <c r="L21" i="1"/>
  <c r="AO17" i="1"/>
  <c r="AO13" i="1"/>
  <c r="AO9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F23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F22" i="1"/>
  <c r="G21" i="1"/>
  <c r="H21" i="1"/>
  <c r="I21" i="1"/>
  <c r="J21" i="1"/>
  <c r="K21" i="1"/>
  <c r="M21" i="1"/>
  <c r="N21" i="1"/>
  <c r="O21" i="1"/>
  <c r="P21" i="1"/>
  <c r="Q21" i="1"/>
  <c r="R21" i="1"/>
  <c r="S21" i="1"/>
  <c r="T21" i="1"/>
  <c r="U21" i="1"/>
  <c r="V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F21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F20" i="1"/>
  <c r="AK9" i="1"/>
  <c r="AN9" i="1"/>
  <c r="AM9" i="1"/>
  <c r="AL9" i="1"/>
  <c r="AN11" i="1"/>
  <c r="AN12" i="1"/>
  <c r="AN13" i="1"/>
  <c r="AN14" i="1"/>
  <c r="AN15" i="1"/>
  <c r="AN17" i="1"/>
  <c r="AN19" i="1"/>
  <c r="AN10" i="1"/>
  <c r="AM11" i="1"/>
  <c r="AM12" i="1"/>
  <c r="AM13" i="1"/>
  <c r="AM14" i="1"/>
  <c r="AM15" i="1"/>
  <c r="AM16" i="1"/>
  <c r="AM17" i="1"/>
  <c r="AM18" i="1"/>
  <c r="AM19" i="1"/>
  <c r="AM10" i="1"/>
  <c r="AL11" i="1"/>
  <c r="AL12" i="1"/>
  <c r="AL13" i="1"/>
  <c r="AL14" i="1"/>
  <c r="AL15" i="1"/>
  <c r="AL16" i="1"/>
  <c r="AL17" i="1"/>
  <c r="AL19" i="1"/>
  <c r="AL10" i="1"/>
  <c r="AK11" i="1"/>
  <c r="AK12" i="1"/>
  <c r="AK13" i="1"/>
  <c r="AK14" i="1"/>
  <c r="AO15" i="1"/>
  <c r="AK16" i="1"/>
  <c r="AK17" i="1"/>
  <c r="AK18" i="1"/>
  <c r="AK19" i="1"/>
  <c r="AO19" i="1" s="1"/>
  <c r="AK10" i="1"/>
  <c r="AO16" i="1"/>
  <c r="AO18" i="1"/>
  <c r="AO11" i="1"/>
  <c r="AO12" i="1"/>
  <c r="AO10" i="1" l="1"/>
</calcChain>
</file>

<file path=xl/sharedStrings.xml><?xml version="1.0" encoding="utf-8"?>
<sst xmlns="http://schemas.openxmlformats.org/spreadsheetml/2006/main" count="69" uniqueCount="42">
  <si>
    <t>番号</t>
    <rPh sb="0" eb="2">
      <t>バンゴウ</t>
    </rPh>
    <phoneticPr fontId="2"/>
  </si>
  <si>
    <t>日付</t>
  </si>
  <si>
    <t>園児別利用料金</t>
    <rPh sb="0" eb="2">
      <t>エンジ</t>
    </rPh>
    <rPh sb="2" eb="3">
      <t>ベツ</t>
    </rPh>
    <rPh sb="3" eb="5">
      <t>リヨウ</t>
    </rPh>
    <rPh sb="5" eb="7">
      <t>リョウキン</t>
    </rPh>
    <phoneticPr fontId="2"/>
  </si>
  <si>
    <t>氏名</t>
    <rPh sb="0" eb="2">
      <t>シメイ</t>
    </rPh>
    <phoneticPr fontId="2" alignment="distributed"/>
  </si>
  <si>
    <t>曜日</t>
  </si>
  <si>
    <t>火</t>
    <rPh sb="0" eb="1">
      <t>ヒ</t>
    </rPh>
    <phoneticPr fontId="2"/>
  </si>
  <si>
    <t>水</t>
  </si>
  <si>
    <t>木</t>
  </si>
  <si>
    <t>金</t>
  </si>
  <si>
    <t>土</t>
  </si>
  <si>
    <t>日</t>
  </si>
  <si>
    <t>月</t>
  </si>
  <si>
    <t>火</t>
  </si>
  <si>
    <t>早朝</t>
    <rPh sb="0" eb="2">
      <t>ソウチョウ</t>
    </rPh>
    <phoneticPr fontId="2"/>
  </si>
  <si>
    <t>延長</t>
    <rPh sb="0" eb="2">
      <t>エンチョウ</t>
    </rPh>
    <phoneticPr fontId="2"/>
  </si>
  <si>
    <t>1日</t>
    <rPh sb="1" eb="2">
      <t>ヒ</t>
    </rPh>
    <phoneticPr fontId="2"/>
  </si>
  <si>
    <t>合計金額</t>
    <rPh sb="0" eb="2">
      <t>ゴウケイ</t>
    </rPh>
    <rPh sb="2" eb="4">
      <t>キンガク</t>
    </rPh>
    <phoneticPr fontId="2" alignment="distributed"/>
  </si>
  <si>
    <t>利用者
合計</t>
    <rPh sb="0" eb="2">
      <t>リヨウ</t>
    </rPh>
    <rPh sb="2" eb="3">
      <t>シャ</t>
    </rPh>
    <rPh sb="4" eb="6">
      <t>ゴウケイ</t>
    </rPh>
    <phoneticPr fontId="2"/>
  </si>
  <si>
    <t>（人）</t>
    <rPh sb="1" eb="2">
      <t>ヒト</t>
    </rPh>
    <phoneticPr fontId="2"/>
  </si>
  <si>
    <t>預かり保育　管理</t>
    <rPh sb="0" eb="1">
      <t>アズ</t>
    </rPh>
    <rPh sb="3" eb="5">
      <t>ホイク</t>
    </rPh>
    <rPh sb="6" eb="8">
      <t>カンリ</t>
    </rPh>
    <phoneticPr fontId="2"/>
  </si>
  <si>
    <t>料金</t>
    <rPh sb="0" eb="2">
      <t>リョウキン</t>
    </rPh>
    <phoneticPr fontId="2"/>
  </si>
  <si>
    <t>早朝</t>
    <rPh sb="0" eb="2">
      <t>ソウチョウ</t>
    </rPh>
    <phoneticPr fontId="2"/>
  </si>
  <si>
    <t>延長</t>
    <rPh sb="0" eb="2">
      <t>エンチョウ</t>
    </rPh>
    <phoneticPr fontId="2"/>
  </si>
  <si>
    <t>1日</t>
    <rPh sb="1" eb="2">
      <t>ヒ</t>
    </rPh>
    <phoneticPr fontId="2"/>
  </si>
  <si>
    <t>（円)</t>
    <rPh sb="1" eb="2">
      <t>エン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</si>
  <si>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</si>
  <si>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</si>
  <si>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</si>
  <si>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</si>
  <si>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早朝・延長</t>
    <rPh sb="0" eb="2">
      <t>ソウチョウ</t>
    </rPh>
    <rPh sb="3" eb="5">
      <t>エンチョウ</t>
    </rPh>
    <phoneticPr fontId="2"/>
  </si>
  <si>
    <t>※表内に記録をつける時は、早朝の場合は「A」、延長の場合は「B」、1日の場合は「C」、早朝と延長両方の場合は「D」を入力してください。</t>
    <rPh sb="1" eb="2">
      <t>ヒョウ</t>
    </rPh>
    <rPh sb="2" eb="3">
      <t>ナイ</t>
    </rPh>
    <rPh sb="4" eb="6">
      <t>キロク</t>
    </rPh>
    <rPh sb="10" eb="11">
      <t>トキ</t>
    </rPh>
    <rPh sb="13" eb="15">
      <t>ソウチョウ</t>
    </rPh>
    <rPh sb="16" eb="18">
      <t>バアイ</t>
    </rPh>
    <rPh sb="23" eb="25">
      <t>エンチョウ</t>
    </rPh>
    <rPh sb="26" eb="28">
      <t>バアイ</t>
    </rPh>
    <rPh sb="34" eb="35">
      <t>ヒ</t>
    </rPh>
    <rPh sb="36" eb="38">
      <t>バアイ</t>
    </rPh>
    <rPh sb="43" eb="45">
      <t>ソウチョウ</t>
    </rPh>
    <rPh sb="46" eb="48">
      <t>エンチョウ</t>
    </rPh>
    <rPh sb="48" eb="50">
      <t>リョウホウ</t>
    </rPh>
    <rPh sb="51" eb="53">
      <t>バアイ</t>
    </rPh>
    <rPh sb="58" eb="60">
      <t>ニュウリョク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</si>
  <si>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</si>
  <si>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</si>
  <si>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</si>
  <si>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</si>
  <si>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例</t>
    <rPh sb="0" eb="1">
      <t>レイ</t>
    </rPh>
    <phoneticPr fontId="2"/>
  </si>
  <si>
    <t>パステル　太郎</t>
    <rPh sb="5" eb="7">
      <t>タロウ</t>
    </rPh>
    <phoneticPr fontId="2"/>
  </si>
  <si>
    <t>※料金表（左）の金額を任意の金額に変更してください。</t>
    <rPh sb="1" eb="3">
      <t>リョウキン</t>
    </rPh>
    <rPh sb="3" eb="4">
      <t>ヒョウ</t>
    </rPh>
    <rPh sb="5" eb="6">
      <t>ヒダリ</t>
    </rPh>
    <rPh sb="8" eb="10">
      <t>キンガク</t>
    </rPh>
    <rPh sb="11" eb="13">
      <t>ニンイ</t>
    </rPh>
    <rPh sb="14" eb="16">
      <t>キンガク</t>
    </rPh>
    <rPh sb="17" eb="19">
      <t>ヘンコウ</t>
    </rPh>
    <phoneticPr fontId="2"/>
  </si>
  <si>
    <t>A・早朝預かり</t>
    <rPh sb="2" eb="4">
      <t>ソウチョウ</t>
    </rPh>
    <rPh sb="4" eb="5">
      <t>アズ</t>
    </rPh>
    <phoneticPr fontId="2"/>
  </si>
  <si>
    <t>B・延長預かり</t>
    <rPh sb="2" eb="4">
      <t>エンチョウ</t>
    </rPh>
    <rPh sb="4" eb="5">
      <t>アズ</t>
    </rPh>
    <phoneticPr fontId="2"/>
  </si>
  <si>
    <t>C・1日預かり</t>
    <rPh sb="3" eb="4">
      <t>ヒ</t>
    </rPh>
    <rPh sb="4" eb="5">
      <t>アズ</t>
    </rPh>
    <phoneticPr fontId="2"/>
  </si>
  <si>
    <t>D・早朝・延長預かり</t>
    <rPh sb="2" eb="4">
      <t>ソウチョウ</t>
    </rPh>
    <rPh sb="5" eb="7">
      <t>エンチョウ</t>
    </rPh>
    <rPh sb="7" eb="8">
      <t>アズ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</si>
</sst>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d"/>
    <numFmt numFmtId="177" formatCode="h:mm;@"/>
    <numFmt numFmtId="179" formatCode="&quot;¥&quot;#,##0_);[Red]\(&quot;¥&quot;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45"/>
      <name val="ＭＳ 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</cellStyleXfs>
  <cellXfs count="99">
    <xf numFmtId="0" fontId="0" fillId="0" borderId="0" xfId="0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11" xfId="0" applyFont="1" applyFill="1" applyBorder="1">
      <alignment vertical="center"/>
    </xf>
    <xf numFmtId="0" fontId="6" fillId="0" borderId="0" xfId="0" applyFont="1" applyFill="1" applyBorder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>
      <alignment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6" fillId="0" borderId="23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" fillId="2" borderId="18" xfId="0" applyFont="1" applyFill="1" applyBorder="1" applyProtection="1">
      <alignment vertical="center"/>
    </xf>
    <xf numFmtId="0" fontId="6" fillId="2" borderId="34" xfId="0" applyFont="1" applyFill="1" applyBorder="1" applyProtection="1">
      <alignment vertical="center"/>
    </xf>
    <xf numFmtId="0" fontId="6" fillId="2" borderId="35" xfId="0" applyFont="1" applyFill="1" applyBorder="1" applyProtection="1">
      <alignment vertical="center"/>
    </xf>
    <xf numFmtId="0" fontId="6" fillId="2" borderId="36" xfId="0" applyFont="1" applyFill="1" applyBorder="1" applyProtection="1">
      <alignment vertical="center"/>
    </xf>
    <xf numFmtId="0" fontId="6" fillId="2" borderId="1" xfId="0" applyFont="1" applyFill="1" applyBorder="1" applyProtection="1">
      <alignment vertical="center"/>
    </xf>
    <xf numFmtId="0" fontId="6" fillId="2" borderId="15" xfId="0" applyFont="1" applyFill="1" applyBorder="1" applyProtection="1">
      <alignment vertical="center"/>
    </xf>
    <xf numFmtId="0" fontId="6" fillId="2" borderId="22" xfId="0" applyFont="1" applyFill="1" applyBorder="1" applyProtection="1">
      <alignment vertical="center"/>
    </xf>
    <xf numFmtId="0" fontId="6" fillId="2" borderId="23" xfId="0" applyFont="1" applyFill="1" applyBorder="1" applyProtection="1">
      <alignment vertical="center"/>
    </xf>
    <xf numFmtId="0" fontId="6" fillId="2" borderId="41" xfId="0" applyFont="1" applyFill="1" applyBorder="1" applyProtection="1">
      <alignment vertical="center"/>
    </xf>
    <xf numFmtId="179" fontId="6" fillId="0" borderId="9" xfId="1" applyNumberFormat="1" applyFont="1" applyFill="1" applyBorder="1" applyAlignment="1">
      <alignment horizontal="center" vertical="center"/>
    </xf>
    <xf numFmtId="179" fontId="6" fillId="0" borderId="1" xfId="1" applyNumberFormat="1" applyFont="1" applyFill="1" applyBorder="1" applyAlignment="1">
      <alignment horizontal="center" vertical="center"/>
    </xf>
    <xf numFmtId="179" fontId="6" fillId="0" borderId="15" xfId="1" applyNumberFormat="1" applyFont="1" applyFill="1" applyBorder="1" applyAlignment="1">
      <alignment horizontal="center" vertical="center"/>
    </xf>
    <xf numFmtId="179" fontId="6" fillId="0" borderId="25" xfId="1" applyNumberFormat="1" applyFont="1" applyFill="1" applyBorder="1" applyAlignment="1">
      <alignment horizontal="center" vertical="center"/>
    </xf>
    <xf numFmtId="179" fontId="6" fillId="0" borderId="7" xfId="1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textRotation="255"/>
    </xf>
    <xf numFmtId="0" fontId="6" fillId="3" borderId="6" xfId="0" applyNumberFormat="1" applyFont="1" applyFill="1" applyBorder="1" applyAlignment="1">
      <alignment horizontal="right" vertical="center"/>
    </xf>
    <xf numFmtId="0" fontId="6" fillId="3" borderId="6" xfId="0" applyNumberFormat="1" applyFont="1" applyFill="1" applyBorder="1" applyAlignment="1">
      <alignment horizontal="right" vertical="center"/>
    </xf>
    <xf numFmtId="176" fontId="6" fillId="3" borderId="6" xfId="0" applyNumberFormat="1" applyFont="1" applyFill="1" applyBorder="1" applyAlignment="1">
      <alignment horizontal="center" vertical="center"/>
    </xf>
    <xf numFmtId="176" fontId="6" fillId="3" borderId="44" xfId="0" applyNumberFormat="1" applyFont="1" applyFill="1" applyBorder="1" applyAlignment="1">
      <alignment horizontal="center" vertical="center"/>
    </xf>
    <xf numFmtId="0" fontId="6" fillId="3" borderId="45" xfId="0" applyNumberFormat="1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horizontal="center" vertical="center"/>
    </xf>
    <xf numFmtId="0" fontId="6" fillId="3" borderId="40" xfId="0" applyNumberFormat="1" applyFont="1" applyFill="1" applyBorder="1" applyAlignment="1">
      <alignment horizontal="center" vertical="center"/>
    </xf>
    <xf numFmtId="0" fontId="6" fillId="3" borderId="28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textRotation="255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/>
    </xf>
    <xf numFmtId="0" fontId="9" fillId="5" borderId="39" xfId="0" applyNumberFormat="1" applyFont="1" applyFill="1" applyBorder="1" applyAlignment="1">
      <alignment horizontal="center" vertical="center"/>
    </xf>
    <xf numFmtId="0" fontId="9" fillId="6" borderId="39" xfId="0" applyNumberFormat="1" applyFont="1" applyFill="1" applyBorder="1" applyAlignment="1">
      <alignment horizontal="center" vertical="center"/>
    </xf>
    <xf numFmtId="0" fontId="9" fillId="8" borderId="39" xfId="0" applyNumberFormat="1" applyFont="1" applyFill="1" applyBorder="1" applyAlignment="1">
      <alignment horizontal="center" vertical="center"/>
    </xf>
    <xf numFmtId="0" fontId="9" fillId="3" borderId="39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 wrapText="1"/>
    </xf>
    <xf numFmtId="179" fontId="6" fillId="0" borderId="8" xfId="1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1" xfId="0" applyFont="1" applyFill="1" applyBorder="1" applyAlignment="1">
      <alignment vertical="center" shrinkToFit="1"/>
    </xf>
    <xf numFmtId="0" fontId="6" fillId="0" borderId="11" xfId="0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6" xfId="0" applyFont="1" applyFill="1" applyBorder="1">
      <alignment vertical="center"/>
    </xf>
    <xf numFmtId="14" fontId="6" fillId="0" borderId="16" xfId="0" applyNumberFormat="1" applyFont="1" applyFill="1" applyBorder="1">
      <alignment vertical="center"/>
    </xf>
    <xf numFmtId="0" fontId="6" fillId="0" borderId="26" xfId="0" applyFont="1" applyFill="1" applyBorder="1">
      <alignment vertical="center"/>
    </xf>
    <xf numFmtId="177" fontId="6" fillId="0" borderId="10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177" fontId="6" fillId="0" borderId="15" xfId="0" applyNumberFormat="1" applyFont="1" applyFill="1" applyBorder="1" applyAlignment="1">
      <alignment horizontal="center" vertical="center"/>
    </xf>
    <xf numFmtId="177" fontId="6" fillId="0" borderId="42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177" fontId="6" fillId="0" borderId="8" xfId="0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 shrinkToFit="1"/>
    </xf>
  </cellXfs>
  <cellStyles count="5">
    <cellStyle name="桁区切り" xfId="1" builtinId="6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31"/>
  <sheetViews>
    <sheetView tabSelected="1" zoomScale="60" zoomScaleNormal="60" workbookViewId="0"/>
  </sheetViews>
  <sheetFormatPr defaultRowHeight="18.75" x14ac:dyDescent="0.15"/>
  <cols>
    <col min="1" max="1" width="2.25" style="59" customWidth="1"/>
    <col min="2" max="2" width="5" style="59" customWidth="1"/>
    <col min="3" max="3" width="9" style="59"/>
    <col min="4" max="4" width="14.875" style="59" customWidth="1"/>
    <col min="5" max="5" width="7.25" style="59" customWidth="1"/>
    <col min="6" max="8" width="4.75" style="59" bestFit="1" customWidth="1"/>
    <col min="9" max="33" width="4.75" style="59" customWidth="1"/>
    <col min="34" max="36" width="4.75" style="59" bestFit="1" customWidth="1"/>
    <col min="37" max="41" width="13.625" style="59" customWidth="1"/>
    <col min="42" max="16384" width="9" style="59"/>
  </cols>
  <sheetData>
    <row r="1" spans="2:41" ht="19.5" thickBot="1" x14ac:dyDescent="0.2">
      <c r="AI1" s="65"/>
      <c r="AJ1" s="65"/>
      <c r="AK1" s="65"/>
      <c r="AL1" s="65"/>
    </row>
    <row r="2" spans="2:41" x14ac:dyDescent="0.15">
      <c r="B2" s="60"/>
      <c r="C2" s="66"/>
      <c r="D2" s="66"/>
      <c r="E2" s="66"/>
      <c r="F2" s="66"/>
      <c r="G2" s="66"/>
      <c r="H2" s="66"/>
      <c r="I2" s="66"/>
      <c r="J2" s="6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67"/>
      <c r="AF2" s="2"/>
      <c r="AG2" s="2"/>
      <c r="AH2" s="2"/>
      <c r="AI2" s="68"/>
      <c r="AJ2" s="68"/>
      <c r="AK2" s="68"/>
      <c r="AL2" s="68"/>
      <c r="AM2" s="69"/>
      <c r="AN2" s="69"/>
      <c r="AO2" s="70"/>
    </row>
    <row r="3" spans="2:41" x14ac:dyDescent="0.15">
      <c r="B3" s="61"/>
      <c r="C3" s="96" t="s">
        <v>19</v>
      </c>
      <c r="D3" s="96"/>
      <c r="E3" s="96"/>
      <c r="F3" s="96"/>
      <c r="G3" s="96"/>
      <c r="H3" s="96"/>
      <c r="I3" s="96"/>
      <c r="J3" s="1"/>
      <c r="AG3" s="3"/>
      <c r="AH3" s="3"/>
      <c r="AI3" s="97"/>
      <c r="AJ3" s="97"/>
      <c r="AK3" s="97"/>
      <c r="AL3" s="97"/>
      <c r="AM3" s="71"/>
      <c r="AN3" s="71"/>
      <c r="AO3" s="72"/>
    </row>
    <row r="4" spans="2:41" x14ac:dyDescent="0.15">
      <c r="B4" s="61"/>
      <c r="C4" s="96"/>
      <c r="D4" s="96"/>
      <c r="E4" s="96"/>
      <c r="F4" s="96"/>
      <c r="G4" s="96"/>
      <c r="H4" s="96"/>
      <c r="I4" s="96"/>
      <c r="J4" s="1"/>
      <c r="AG4" s="1"/>
      <c r="AH4" s="1"/>
      <c r="AI4" s="1"/>
      <c r="AJ4" s="1"/>
      <c r="AK4" s="1"/>
      <c r="AL4" s="1"/>
      <c r="AM4" s="71"/>
      <c r="AN4" s="71"/>
      <c r="AO4" s="72"/>
    </row>
    <row r="5" spans="2:41" x14ac:dyDescent="0.15">
      <c r="B5" s="61"/>
      <c r="C5" s="96"/>
      <c r="D5" s="96"/>
      <c r="E5" s="96"/>
      <c r="F5" s="96"/>
      <c r="G5" s="96"/>
      <c r="H5" s="96"/>
      <c r="I5" s="96"/>
      <c r="J5" s="1"/>
      <c r="K5" s="59" t="s">
        <v>30</v>
      </c>
      <c r="AG5" s="1"/>
      <c r="AH5" s="1"/>
      <c r="AI5" s="98"/>
      <c r="AJ5" s="98"/>
      <c r="AK5" s="98"/>
      <c r="AL5" s="98"/>
      <c r="AM5" s="71"/>
      <c r="AN5" s="71"/>
      <c r="AO5" s="72"/>
    </row>
    <row r="6" spans="2:41" ht="19.5" thickBot="1" x14ac:dyDescent="0.2">
      <c r="B6" s="62"/>
      <c r="C6" s="73"/>
      <c r="D6" s="73"/>
      <c r="E6" s="73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3"/>
      <c r="AL6" s="73"/>
      <c r="AM6" s="73"/>
      <c r="AN6" s="73"/>
      <c r="AO6" s="75"/>
    </row>
    <row r="7" spans="2:41" ht="19.5" thickBot="1" x14ac:dyDescent="0.2">
      <c r="B7" s="29" t="s">
        <v>0</v>
      </c>
      <c r="C7" s="30"/>
      <c r="D7" s="30"/>
      <c r="E7" s="31" t="s">
        <v>1</v>
      </c>
      <c r="F7" s="32">
        <v>40817</v>
      </c>
      <c r="G7" s="32">
        <v>40818</v>
      </c>
      <c r="H7" s="32">
        <v>40819</v>
      </c>
      <c r="I7" s="32">
        <v>40820</v>
      </c>
      <c r="J7" s="32">
        <v>40821</v>
      </c>
      <c r="K7" s="32">
        <v>40822</v>
      </c>
      <c r="L7" s="32">
        <v>40823</v>
      </c>
      <c r="M7" s="32">
        <v>40824</v>
      </c>
      <c r="N7" s="32">
        <v>40825</v>
      </c>
      <c r="O7" s="32">
        <v>40826</v>
      </c>
      <c r="P7" s="32">
        <v>40827</v>
      </c>
      <c r="Q7" s="32">
        <v>40828</v>
      </c>
      <c r="R7" s="32">
        <v>40829</v>
      </c>
      <c r="S7" s="32">
        <v>40830</v>
      </c>
      <c r="T7" s="32">
        <v>40831</v>
      </c>
      <c r="U7" s="32">
        <v>40832</v>
      </c>
      <c r="V7" s="32">
        <v>40833</v>
      </c>
      <c r="W7" s="32">
        <v>40834</v>
      </c>
      <c r="X7" s="32">
        <v>40835</v>
      </c>
      <c r="Y7" s="32">
        <v>40836</v>
      </c>
      <c r="Z7" s="32">
        <v>40837</v>
      </c>
      <c r="AA7" s="32">
        <v>40838</v>
      </c>
      <c r="AB7" s="32">
        <v>40839</v>
      </c>
      <c r="AC7" s="32">
        <v>40840</v>
      </c>
      <c r="AD7" s="32">
        <v>40841</v>
      </c>
      <c r="AE7" s="32">
        <v>40842</v>
      </c>
      <c r="AF7" s="32">
        <v>40843</v>
      </c>
      <c r="AG7" s="32">
        <v>40844</v>
      </c>
      <c r="AH7" s="32">
        <v>40845</v>
      </c>
      <c r="AI7" s="32">
        <v>40846</v>
      </c>
      <c r="AJ7" s="33">
        <v>40847</v>
      </c>
      <c r="AK7" s="34" t="s">
        <v>2</v>
      </c>
      <c r="AL7" s="35"/>
      <c r="AM7" s="35"/>
      <c r="AN7" s="36"/>
      <c r="AO7" s="37"/>
    </row>
    <row r="8" spans="2:41" x14ac:dyDescent="0.15">
      <c r="B8" s="38"/>
      <c r="C8" s="39" t="s">
        <v>3</v>
      </c>
      <c r="D8" s="40"/>
      <c r="E8" s="41" t="s">
        <v>4</v>
      </c>
      <c r="F8" s="42" t="s">
        <v>5</v>
      </c>
      <c r="G8" s="42" t="s">
        <v>6</v>
      </c>
      <c r="H8" s="42" t="s">
        <v>7</v>
      </c>
      <c r="I8" s="42" t="s">
        <v>8</v>
      </c>
      <c r="J8" s="42" t="s">
        <v>9</v>
      </c>
      <c r="K8" s="42" t="s">
        <v>10</v>
      </c>
      <c r="L8" s="42" t="s">
        <v>11</v>
      </c>
      <c r="M8" s="42" t="s">
        <v>12</v>
      </c>
      <c r="N8" s="42" t="s">
        <v>6</v>
      </c>
      <c r="O8" s="42" t="s">
        <v>7</v>
      </c>
      <c r="P8" s="42" t="s">
        <v>8</v>
      </c>
      <c r="Q8" s="42" t="s">
        <v>9</v>
      </c>
      <c r="R8" s="42" t="s">
        <v>10</v>
      </c>
      <c r="S8" s="42" t="s">
        <v>11</v>
      </c>
      <c r="T8" s="42" t="s">
        <v>12</v>
      </c>
      <c r="U8" s="42" t="s">
        <v>6</v>
      </c>
      <c r="V8" s="42" t="s">
        <v>7</v>
      </c>
      <c r="W8" s="42" t="s">
        <v>8</v>
      </c>
      <c r="X8" s="42" t="s">
        <v>9</v>
      </c>
      <c r="Y8" s="42" t="s">
        <v>10</v>
      </c>
      <c r="Z8" s="42" t="s">
        <v>11</v>
      </c>
      <c r="AA8" s="42" t="s">
        <v>12</v>
      </c>
      <c r="AB8" s="42" t="s">
        <v>6</v>
      </c>
      <c r="AC8" s="42" t="s">
        <v>7</v>
      </c>
      <c r="AD8" s="42" t="s">
        <v>8</v>
      </c>
      <c r="AE8" s="42" t="s">
        <v>9</v>
      </c>
      <c r="AF8" s="42" t="s">
        <v>10</v>
      </c>
      <c r="AG8" s="42" t="s">
        <v>11</v>
      </c>
      <c r="AH8" s="42" t="s">
        <v>12</v>
      </c>
      <c r="AI8" s="42" t="s">
        <v>6</v>
      </c>
      <c r="AJ8" s="43" t="s">
        <v>7</v>
      </c>
      <c r="AK8" s="44" t="s">
        <v>13</v>
      </c>
      <c r="AL8" s="45" t="s">
        <v>14</v>
      </c>
      <c r="AM8" s="46" t="s">
        <v>15</v>
      </c>
      <c r="AN8" s="47" t="s">
        <v>29</v>
      </c>
      <c r="AO8" s="48" t="s">
        <v>16</v>
      </c>
    </row>
    <row r="9" spans="2:41" ht="27" customHeight="1" x14ac:dyDescent="0.15">
      <c r="B9" s="63" t="s">
        <v>35</v>
      </c>
      <c r="C9" s="9" t="s">
        <v>36</v>
      </c>
      <c r="D9" s="10"/>
      <c r="E9" s="76"/>
      <c r="F9" s="4" t="s">
        <v>31</v>
      </c>
      <c r="G9" s="4"/>
      <c r="H9" s="4" t="s">
        <v>32</v>
      </c>
      <c r="I9" s="4"/>
      <c r="J9" s="4" t="s">
        <v>33</v>
      </c>
      <c r="K9" s="4"/>
      <c r="L9" s="4" t="s">
        <v>34</v>
      </c>
      <c r="M9" s="4"/>
      <c r="N9" s="4"/>
      <c r="O9" s="4"/>
      <c r="P9" s="4"/>
      <c r="Q9" s="4"/>
      <c r="R9" s="4"/>
      <c r="S9" s="5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77"/>
      <c r="AK9" s="24">
        <f>COUNTIF(F9:AJ9,"A")*$E$28</f>
        <v>100</v>
      </c>
      <c r="AL9" s="25">
        <f>COUNTIF(F9:AJ9,"B")*$E$29</f>
        <v>500</v>
      </c>
      <c r="AM9" s="25">
        <f>COUNTIF(F9:AJ9,"C")*$E$30</f>
        <v>1000</v>
      </c>
      <c r="AN9" s="25">
        <f>COUNTIF(F9:AJ9,"D")*$E$31</f>
        <v>600</v>
      </c>
      <c r="AO9" s="26">
        <f>SUM(AK9:AN9)</f>
        <v>2200</v>
      </c>
    </row>
    <row r="10" spans="2:41" ht="27" customHeight="1" x14ac:dyDescent="0.15">
      <c r="B10" s="63">
        <v>1</v>
      </c>
      <c r="C10" s="11"/>
      <c r="D10" s="12"/>
      <c r="E10" s="7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79"/>
      <c r="AK10" s="24">
        <f>COUNTIF(F10:AJ10,"A")*$E$28</f>
        <v>0</v>
      </c>
      <c r="AL10" s="25">
        <f>COUNTIF(F10:AJ10,"B")*$E$29</f>
        <v>0</v>
      </c>
      <c r="AM10" s="25">
        <f>COUNTIF(F10:AJ10,"C")*$E$30</f>
        <v>0</v>
      </c>
      <c r="AN10" s="25">
        <f>COUNTIF(F10:AJ10,"D")*$E$31</f>
        <v>0</v>
      </c>
      <c r="AO10" s="26">
        <f>SUM(AK10:AN10)</f>
        <v>0</v>
      </c>
    </row>
    <row r="11" spans="2:41" ht="27" customHeight="1" x14ac:dyDescent="0.15">
      <c r="B11" s="63">
        <v>2</v>
      </c>
      <c r="C11" s="11"/>
      <c r="D11" s="12"/>
      <c r="E11" s="7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80"/>
      <c r="AK11" s="24">
        <f t="shared" ref="AK11:AK19" si="0">COUNTIF(F11:AJ11,"A")*$E$28</f>
        <v>0</v>
      </c>
      <c r="AL11" s="25">
        <f t="shared" ref="AL11:AL19" si="1">COUNTIF(F11:AJ11,"B")*$E$29</f>
        <v>0</v>
      </c>
      <c r="AM11" s="25">
        <f t="shared" ref="AM11:AM19" si="2">COUNTIF(F11:AJ11,"C")*$E$30</f>
        <v>0</v>
      </c>
      <c r="AN11" s="25">
        <f t="shared" ref="AN11:AN19" si="3">COUNTIF(F11:AJ11,"D")*$E$31</f>
        <v>0</v>
      </c>
      <c r="AO11" s="26">
        <f>SUM(AK11:AN11)</f>
        <v>0</v>
      </c>
    </row>
    <row r="12" spans="2:41" ht="27" customHeight="1" x14ac:dyDescent="0.15">
      <c r="B12" s="63">
        <v>3</v>
      </c>
      <c r="C12" s="11"/>
      <c r="D12" s="12"/>
      <c r="E12" s="7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0"/>
      <c r="AK12" s="24">
        <f t="shared" si="0"/>
        <v>0</v>
      </c>
      <c r="AL12" s="25">
        <f t="shared" si="1"/>
        <v>0</v>
      </c>
      <c r="AM12" s="25">
        <f t="shared" si="2"/>
        <v>0</v>
      </c>
      <c r="AN12" s="25">
        <f t="shared" si="3"/>
        <v>0</v>
      </c>
      <c r="AO12" s="26">
        <f t="shared" ref="AO12:AO19" si="4">SUM(AK12:AN12)</f>
        <v>0</v>
      </c>
    </row>
    <row r="13" spans="2:41" ht="27" customHeight="1" x14ac:dyDescent="0.15">
      <c r="B13" s="63">
        <v>4</v>
      </c>
      <c r="C13" s="11"/>
      <c r="D13" s="12"/>
      <c r="E13" s="7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80"/>
      <c r="AK13" s="24">
        <f t="shared" si="0"/>
        <v>0</v>
      </c>
      <c r="AL13" s="25">
        <f t="shared" si="1"/>
        <v>0</v>
      </c>
      <c r="AM13" s="25">
        <f t="shared" si="2"/>
        <v>0</v>
      </c>
      <c r="AN13" s="25">
        <f t="shared" si="3"/>
        <v>0</v>
      </c>
      <c r="AO13" s="26">
        <f>SUM(AK13:AN13)</f>
        <v>0</v>
      </c>
    </row>
    <row r="14" spans="2:41" ht="27" customHeight="1" x14ac:dyDescent="0.15">
      <c r="B14" s="63">
        <v>5</v>
      </c>
      <c r="C14" s="11"/>
      <c r="D14" s="12"/>
      <c r="E14" s="7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80"/>
      <c r="AK14" s="24">
        <f t="shared" si="0"/>
        <v>0</v>
      </c>
      <c r="AL14" s="25">
        <f t="shared" si="1"/>
        <v>0</v>
      </c>
      <c r="AM14" s="25">
        <f t="shared" si="2"/>
        <v>0</v>
      </c>
      <c r="AN14" s="25">
        <f t="shared" si="3"/>
        <v>0</v>
      </c>
      <c r="AO14" s="26">
        <f>SUM(AK14:AN14)</f>
        <v>0</v>
      </c>
    </row>
    <row r="15" spans="2:41" ht="27" customHeight="1" x14ac:dyDescent="0.15">
      <c r="B15" s="63">
        <v>6</v>
      </c>
      <c r="C15" s="11"/>
      <c r="D15" s="12"/>
      <c r="E15" s="78"/>
      <c r="F15" s="4"/>
      <c r="G15" s="4"/>
      <c r="H15" s="4"/>
      <c r="I15" s="4"/>
      <c r="J15" s="4"/>
      <c r="K15" s="4"/>
      <c r="L15" s="4"/>
      <c r="M15" s="4"/>
      <c r="N15" s="4"/>
      <c r="O15" s="6"/>
      <c r="P15" s="6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80"/>
      <c r="AK15" s="24">
        <f>COUNTIF(F15:AJ15,"A")*$E$28</f>
        <v>0</v>
      </c>
      <c r="AL15" s="25">
        <f t="shared" si="1"/>
        <v>0</v>
      </c>
      <c r="AM15" s="25">
        <f t="shared" si="2"/>
        <v>0</v>
      </c>
      <c r="AN15" s="25">
        <f t="shared" si="3"/>
        <v>0</v>
      </c>
      <c r="AO15" s="26">
        <f t="shared" si="4"/>
        <v>0</v>
      </c>
    </row>
    <row r="16" spans="2:41" ht="27" customHeight="1" x14ac:dyDescent="0.15">
      <c r="B16" s="63">
        <v>7</v>
      </c>
      <c r="C16" s="11"/>
      <c r="D16" s="12"/>
      <c r="E16" s="78"/>
      <c r="F16" s="4"/>
      <c r="G16" s="4"/>
      <c r="H16" s="4"/>
      <c r="I16" s="4"/>
      <c r="J16" s="4"/>
      <c r="K16" s="4"/>
      <c r="L16" s="4"/>
      <c r="M16" s="4"/>
      <c r="N16" s="4"/>
      <c r="O16" s="6"/>
      <c r="P16" s="6"/>
      <c r="Q16" s="6"/>
      <c r="R16" s="6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80"/>
      <c r="AK16" s="24">
        <f t="shared" si="0"/>
        <v>0</v>
      </c>
      <c r="AL16" s="25">
        <f t="shared" si="1"/>
        <v>0</v>
      </c>
      <c r="AM16" s="25">
        <f t="shared" si="2"/>
        <v>0</v>
      </c>
      <c r="AN16" s="25">
        <f>COUNTIF(F16:AJ16,"D")*$E$31</f>
        <v>0</v>
      </c>
      <c r="AO16" s="26">
        <f t="shared" si="4"/>
        <v>0</v>
      </c>
    </row>
    <row r="17" spans="2:41" ht="27" customHeight="1" x14ac:dyDescent="0.15">
      <c r="B17" s="63">
        <v>8</v>
      </c>
      <c r="C17" s="11"/>
      <c r="D17" s="12"/>
      <c r="E17" s="78"/>
      <c r="F17" s="4"/>
      <c r="G17" s="4"/>
      <c r="H17" s="4"/>
      <c r="I17" s="4"/>
      <c r="J17" s="4"/>
      <c r="K17" s="4"/>
      <c r="L17" s="4"/>
      <c r="M17" s="4"/>
      <c r="N17" s="4"/>
      <c r="O17" s="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80"/>
      <c r="AK17" s="24">
        <f t="shared" si="0"/>
        <v>0</v>
      </c>
      <c r="AL17" s="25">
        <f t="shared" si="1"/>
        <v>0</v>
      </c>
      <c r="AM17" s="25">
        <f t="shared" si="2"/>
        <v>0</v>
      </c>
      <c r="AN17" s="25">
        <f t="shared" si="3"/>
        <v>0</v>
      </c>
      <c r="AO17" s="26">
        <f>SUM(AK17:AN17)</f>
        <v>0</v>
      </c>
    </row>
    <row r="18" spans="2:41" ht="27" customHeight="1" x14ac:dyDescent="0.15">
      <c r="B18" s="63">
        <v>9</v>
      </c>
      <c r="C18" s="11"/>
      <c r="D18" s="12"/>
      <c r="E18" s="78"/>
      <c r="F18" s="4"/>
      <c r="G18" s="4"/>
      <c r="H18" s="4"/>
      <c r="I18" s="4"/>
      <c r="J18" s="4"/>
      <c r="K18" s="4"/>
      <c r="L18" s="4"/>
      <c r="M18" s="4"/>
      <c r="N18" s="4"/>
      <c r="O18" s="6"/>
      <c r="P18" s="4"/>
      <c r="Q18" s="6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80"/>
      <c r="AK18" s="24">
        <f t="shared" si="0"/>
        <v>0</v>
      </c>
      <c r="AL18" s="25">
        <f>COUNTIF(F18:AJ18,"B")*$E$29</f>
        <v>0</v>
      </c>
      <c r="AM18" s="25">
        <f t="shared" si="2"/>
        <v>0</v>
      </c>
      <c r="AN18" s="25">
        <f>COUNTIF(F18:AJ18,"D")*$E$31</f>
        <v>0</v>
      </c>
      <c r="AO18" s="26">
        <f t="shared" si="4"/>
        <v>0</v>
      </c>
    </row>
    <row r="19" spans="2:41" ht="27" customHeight="1" thickBot="1" x14ac:dyDescent="0.2">
      <c r="B19" s="64">
        <v>10</v>
      </c>
      <c r="C19" s="13"/>
      <c r="D19" s="14"/>
      <c r="E19" s="81"/>
      <c r="F19" s="7"/>
      <c r="G19" s="7"/>
      <c r="H19" s="7"/>
      <c r="I19" s="7"/>
      <c r="J19" s="7"/>
      <c r="K19" s="7"/>
      <c r="L19" s="7"/>
      <c r="M19" s="7"/>
      <c r="N19" s="7"/>
      <c r="O19" s="8"/>
      <c r="P19" s="8"/>
      <c r="Q19" s="8"/>
      <c r="R19" s="8"/>
      <c r="S19" s="8"/>
      <c r="T19" s="8"/>
      <c r="U19" s="7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2"/>
      <c r="AK19" s="27">
        <f t="shared" si="0"/>
        <v>0</v>
      </c>
      <c r="AL19" s="28">
        <f t="shared" si="1"/>
        <v>0</v>
      </c>
      <c r="AM19" s="28">
        <f t="shared" si="2"/>
        <v>0</v>
      </c>
      <c r="AN19" s="28">
        <f t="shared" si="3"/>
        <v>0</v>
      </c>
      <c r="AO19" s="52">
        <f>SUM(AK19:AN19)</f>
        <v>0</v>
      </c>
    </row>
    <row r="20" spans="2:41" ht="27" customHeight="1" x14ac:dyDescent="0.15">
      <c r="B20" s="50" t="s">
        <v>17</v>
      </c>
      <c r="C20" s="83" t="s">
        <v>38</v>
      </c>
      <c r="D20" s="84"/>
      <c r="E20" s="85" t="s">
        <v>18</v>
      </c>
      <c r="F20" s="15">
        <f>COUNTIF(F9:F19,"A")</f>
        <v>1</v>
      </c>
      <c r="G20" s="16">
        <f t="shared" ref="G20:AJ20" si="5">COUNTIF(G9:G19,"A")</f>
        <v>0</v>
      </c>
      <c r="H20" s="16">
        <f t="shared" si="5"/>
        <v>0</v>
      </c>
      <c r="I20" s="16">
        <f t="shared" si="5"/>
        <v>0</v>
      </c>
      <c r="J20" s="16">
        <f t="shared" si="5"/>
        <v>0</v>
      </c>
      <c r="K20" s="16">
        <f t="shared" si="5"/>
        <v>0</v>
      </c>
      <c r="L20" s="16">
        <f t="shared" si="5"/>
        <v>0</v>
      </c>
      <c r="M20" s="16">
        <f t="shared" si="5"/>
        <v>0</v>
      </c>
      <c r="N20" s="16">
        <f t="shared" si="5"/>
        <v>0</v>
      </c>
      <c r="O20" s="16">
        <f t="shared" si="5"/>
        <v>0</v>
      </c>
      <c r="P20" s="16">
        <f t="shared" si="5"/>
        <v>0</v>
      </c>
      <c r="Q20" s="16">
        <f t="shared" si="5"/>
        <v>0</v>
      </c>
      <c r="R20" s="16">
        <f t="shared" si="5"/>
        <v>0</v>
      </c>
      <c r="S20" s="16">
        <f t="shared" si="5"/>
        <v>0</v>
      </c>
      <c r="T20" s="16">
        <f t="shared" si="5"/>
        <v>0</v>
      </c>
      <c r="U20" s="16">
        <f t="shared" si="5"/>
        <v>0</v>
      </c>
      <c r="V20" s="16">
        <f t="shared" si="5"/>
        <v>0</v>
      </c>
      <c r="W20" s="16">
        <f t="shared" si="5"/>
        <v>0</v>
      </c>
      <c r="X20" s="16">
        <f t="shared" si="5"/>
        <v>0</v>
      </c>
      <c r="Y20" s="16">
        <f t="shared" si="5"/>
        <v>0</v>
      </c>
      <c r="Z20" s="16">
        <f t="shared" si="5"/>
        <v>0</v>
      </c>
      <c r="AA20" s="16">
        <f t="shared" si="5"/>
        <v>0</v>
      </c>
      <c r="AB20" s="16">
        <f t="shared" si="5"/>
        <v>0</v>
      </c>
      <c r="AC20" s="16">
        <f t="shared" si="5"/>
        <v>0</v>
      </c>
      <c r="AD20" s="16">
        <f t="shared" si="5"/>
        <v>0</v>
      </c>
      <c r="AE20" s="16">
        <f t="shared" si="5"/>
        <v>0</v>
      </c>
      <c r="AF20" s="16">
        <f t="shared" si="5"/>
        <v>0</v>
      </c>
      <c r="AG20" s="16">
        <f t="shared" si="5"/>
        <v>0</v>
      </c>
      <c r="AH20" s="16">
        <f t="shared" si="5"/>
        <v>0</v>
      </c>
      <c r="AI20" s="16">
        <f t="shared" si="5"/>
        <v>0</v>
      </c>
      <c r="AJ20" s="17">
        <f t="shared" si="5"/>
        <v>0</v>
      </c>
      <c r="AK20" s="86"/>
      <c r="AL20" s="86"/>
      <c r="AM20" s="86"/>
      <c r="AN20" s="86"/>
      <c r="AO20" s="87"/>
    </row>
    <row r="21" spans="2:41" ht="27" customHeight="1" x14ac:dyDescent="0.15">
      <c r="B21" s="49"/>
      <c r="C21" s="88" t="s">
        <v>39</v>
      </c>
      <c r="D21" s="89"/>
      <c r="E21" s="90" t="s">
        <v>18</v>
      </c>
      <c r="F21" s="18">
        <f>COUNTIF(F9:F19,"B")</f>
        <v>0</v>
      </c>
      <c r="G21" s="19">
        <f t="shared" ref="G21:AJ21" si="6">COUNTIF(G9:G19,"B")</f>
        <v>0</v>
      </c>
      <c r="H21" s="19">
        <f t="shared" si="6"/>
        <v>1</v>
      </c>
      <c r="I21" s="19">
        <f t="shared" si="6"/>
        <v>0</v>
      </c>
      <c r="J21" s="19">
        <f t="shared" si="6"/>
        <v>0</v>
      </c>
      <c r="K21" s="19">
        <f t="shared" si="6"/>
        <v>0</v>
      </c>
      <c r="L21" s="19">
        <f>COUNTIF(L9:L19,"B")</f>
        <v>0</v>
      </c>
      <c r="M21" s="19">
        <f t="shared" si="6"/>
        <v>0</v>
      </c>
      <c r="N21" s="19">
        <f t="shared" si="6"/>
        <v>0</v>
      </c>
      <c r="O21" s="19">
        <f t="shared" si="6"/>
        <v>0</v>
      </c>
      <c r="P21" s="19">
        <f t="shared" si="6"/>
        <v>0</v>
      </c>
      <c r="Q21" s="19">
        <f t="shared" si="6"/>
        <v>0</v>
      </c>
      <c r="R21" s="19">
        <f t="shared" si="6"/>
        <v>0</v>
      </c>
      <c r="S21" s="19">
        <f t="shared" si="6"/>
        <v>0</v>
      </c>
      <c r="T21" s="19">
        <f t="shared" si="6"/>
        <v>0</v>
      </c>
      <c r="U21" s="19">
        <f t="shared" si="6"/>
        <v>0</v>
      </c>
      <c r="V21" s="19">
        <f t="shared" si="6"/>
        <v>0</v>
      </c>
      <c r="W21" s="19">
        <f>COUNTIF(W9:W19,"B")</f>
        <v>0</v>
      </c>
      <c r="X21" s="19">
        <f t="shared" si="6"/>
        <v>0</v>
      </c>
      <c r="Y21" s="19">
        <f t="shared" si="6"/>
        <v>0</v>
      </c>
      <c r="Z21" s="19">
        <f t="shared" si="6"/>
        <v>0</v>
      </c>
      <c r="AA21" s="19">
        <f t="shared" si="6"/>
        <v>0</v>
      </c>
      <c r="AB21" s="19">
        <f t="shared" si="6"/>
        <v>0</v>
      </c>
      <c r="AC21" s="19">
        <f t="shared" si="6"/>
        <v>0</v>
      </c>
      <c r="AD21" s="19">
        <f t="shared" si="6"/>
        <v>0</v>
      </c>
      <c r="AE21" s="19">
        <f t="shared" si="6"/>
        <v>0</v>
      </c>
      <c r="AF21" s="19">
        <f t="shared" si="6"/>
        <v>0</v>
      </c>
      <c r="AG21" s="19">
        <f t="shared" si="6"/>
        <v>0</v>
      </c>
      <c r="AH21" s="19">
        <f t="shared" si="6"/>
        <v>0</v>
      </c>
      <c r="AI21" s="19">
        <f t="shared" si="6"/>
        <v>0</v>
      </c>
      <c r="AJ21" s="20">
        <f t="shared" si="6"/>
        <v>0</v>
      </c>
      <c r="AK21" s="86"/>
      <c r="AL21" s="86"/>
      <c r="AM21" s="86"/>
      <c r="AN21" s="86"/>
      <c r="AO21" s="87"/>
    </row>
    <row r="22" spans="2:41" ht="27" customHeight="1" x14ac:dyDescent="0.15">
      <c r="B22" s="49"/>
      <c r="C22" s="88" t="s">
        <v>40</v>
      </c>
      <c r="D22" s="89"/>
      <c r="E22" s="90" t="s">
        <v>18</v>
      </c>
      <c r="F22" s="18">
        <f>COUNTIF(F9:F19,"C")</f>
        <v>0</v>
      </c>
      <c r="G22" s="19">
        <f t="shared" ref="G22:AJ22" si="7">COUNTIF(G9:G19,"C")</f>
        <v>0</v>
      </c>
      <c r="H22" s="19">
        <f t="shared" si="7"/>
        <v>0</v>
      </c>
      <c r="I22" s="19">
        <f t="shared" si="7"/>
        <v>0</v>
      </c>
      <c r="J22" s="19">
        <f t="shared" si="7"/>
        <v>1</v>
      </c>
      <c r="K22" s="19">
        <f t="shared" si="7"/>
        <v>0</v>
      </c>
      <c r="L22" s="19">
        <f t="shared" si="7"/>
        <v>0</v>
      </c>
      <c r="M22" s="19">
        <f t="shared" si="7"/>
        <v>0</v>
      </c>
      <c r="N22" s="19">
        <f t="shared" si="7"/>
        <v>0</v>
      </c>
      <c r="O22" s="19">
        <f t="shared" si="7"/>
        <v>0</v>
      </c>
      <c r="P22" s="19">
        <f t="shared" si="7"/>
        <v>0</v>
      </c>
      <c r="Q22" s="19">
        <f t="shared" si="7"/>
        <v>0</v>
      </c>
      <c r="R22" s="19">
        <f t="shared" si="7"/>
        <v>0</v>
      </c>
      <c r="S22" s="19">
        <f t="shared" si="7"/>
        <v>0</v>
      </c>
      <c r="T22" s="19">
        <f t="shared" si="7"/>
        <v>0</v>
      </c>
      <c r="U22" s="19">
        <f t="shared" si="7"/>
        <v>0</v>
      </c>
      <c r="V22" s="19">
        <f t="shared" si="7"/>
        <v>0</v>
      </c>
      <c r="W22" s="19">
        <f t="shared" si="7"/>
        <v>0</v>
      </c>
      <c r="X22" s="19">
        <f t="shared" si="7"/>
        <v>0</v>
      </c>
      <c r="Y22" s="19">
        <f t="shared" si="7"/>
        <v>0</v>
      </c>
      <c r="Z22" s="19">
        <f t="shared" si="7"/>
        <v>0</v>
      </c>
      <c r="AA22" s="19">
        <f t="shared" si="7"/>
        <v>0</v>
      </c>
      <c r="AB22" s="19">
        <f t="shared" si="7"/>
        <v>0</v>
      </c>
      <c r="AC22" s="19">
        <f t="shared" si="7"/>
        <v>0</v>
      </c>
      <c r="AD22" s="19">
        <f t="shared" si="7"/>
        <v>0</v>
      </c>
      <c r="AE22" s="19">
        <f t="shared" si="7"/>
        <v>0</v>
      </c>
      <c r="AF22" s="19">
        <f t="shared" si="7"/>
        <v>0</v>
      </c>
      <c r="AG22" s="19">
        <f t="shared" si="7"/>
        <v>0</v>
      </c>
      <c r="AH22" s="19">
        <f t="shared" si="7"/>
        <v>0</v>
      </c>
      <c r="AI22" s="19">
        <f t="shared" si="7"/>
        <v>0</v>
      </c>
      <c r="AJ22" s="20">
        <f t="shared" si="7"/>
        <v>0</v>
      </c>
      <c r="AK22" s="86"/>
      <c r="AL22" s="86"/>
      <c r="AM22" s="86"/>
      <c r="AN22" s="86"/>
      <c r="AO22" s="87"/>
    </row>
    <row r="23" spans="2:41" ht="27" customHeight="1" thickBot="1" x14ac:dyDescent="0.2">
      <c r="B23" s="51"/>
      <c r="C23" s="91" t="s">
        <v>41</v>
      </c>
      <c r="D23" s="92"/>
      <c r="E23" s="93" t="s">
        <v>18</v>
      </c>
      <c r="F23" s="21">
        <f>COUNTIF(F9:F19,"D")</f>
        <v>0</v>
      </c>
      <c r="G23" s="22">
        <f t="shared" ref="G23:AJ23" si="8">COUNTIF(G9:G19,"D")</f>
        <v>0</v>
      </c>
      <c r="H23" s="22">
        <f t="shared" si="8"/>
        <v>0</v>
      </c>
      <c r="I23" s="22">
        <f t="shared" si="8"/>
        <v>0</v>
      </c>
      <c r="J23" s="22">
        <f t="shared" si="8"/>
        <v>0</v>
      </c>
      <c r="K23" s="22">
        <f t="shared" si="8"/>
        <v>0</v>
      </c>
      <c r="L23" s="22">
        <f t="shared" si="8"/>
        <v>1</v>
      </c>
      <c r="M23" s="22">
        <f t="shared" si="8"/>
        <v>0</v>
      </c>
      <c r="N23" s="22">
        <f t="shared" si="8"/>
        <v>0</v>
      </c>
      <c r="O23" s="22">
        <f t="shared" si="8"/>
        <v>0</v>
      </c>
      <c r="P23" s="22">
        <f t="shared" si="8"/>
        <v>0</v>
      </c>
      <c r="Q23" s="22">
        <f t="shared" si="8"/>
        <v>0</v>
      </c>
      <c r="R23" s="22">
        <f t="shared" si="8"/>
        <v>0</v>
      </c>
      <c r="S23" s="22">
        <f t="shared" si="8"/>
        <v>0</v>
      </c>
      <c r="T23" s="22">
        <f t="shared" si="8"/>
        <v>0</v>
      </c>
      <c r="U23" s="22">
        <f t="shared" si="8"/>
        <v>0</v>
      </c>
      <c r="V23" s="22">
        <f t="shared" si="8"/>
        <v>0</v>
      </c>
      <c r="W23" s="22">
        <f t="shared" si="8"/>
        <v>0</v>
      </c>
      <c r="X23" s="22">
        <f t="shared" si="8"/>
        <v>0</v>
      </c>
      <c r="Y23" s="22">
        <f t="shared" si="8"/>
        <v>0</v>
      </c>
      <c r="Z23" s="22">
        <f t="shared" si="8"/>
        <v>0</v>
      </c>
      <c r="AA23" s="22">
        <f t="shared" si="8"/>
        <v>0</v>
      </c>
      <c r="AB23" s="22">
        <f t="shared" si="8"/>
        <v>0</v>
      </c>
      <c r="AC23" s="22">
        <f t="shared" si="8"/>
        <v>0</v>
      </c>
      <c r="AD23" s="22">
        <f t="shared" si="8"/>
        <v>0</v>
      </c>
      <c r="AE23" s="22">
        <f t="shared" si="8"/>
        <v>0</v>
      </c>
      <c r="AF23" s="22">
        <f t="shared" si="8"/>
        <v>0</v>
      </c>
      <c r="AG23" s="22">
        <f t="shared" si="8"/>
        <v>0</v>
      </c>
      <c r="AH23" s="22">
        <f t="shared" si="8"/>
        <v>0</v>
      </c>
      <c r="AI23" s="22">
        <f t="shared" si="8"/>
        <v>0</v>
      </c>
      <c r="AJ23" s="23">
        <f t="shared" si="8"/>
        <v>0</v>
      </c>
      <c r="AK23" s="94"/>
      <c r="AL23" s="94"/>
      <c r="AM23" s="94"/>
      <c r="AN23" s="94"/>
      <c r="AO23" s="95"/>
    </row>
    <row r="27" spans="2:41" x14ac:dyDescent="0.15">
      <c r="B27" s="53"/>
      <c r="C27" s="54" t="s">
        <v>20</v>
      </c>
      <c r="D27" s="55"/>
      <c r="E27" s="56" t="s">
        <v>24</v>
      </c>
      <c r="G27" s="59" t="s">
        <v>37</v>
      </c>
    </row>
    <row r="28" spans="2:41" x14ac:dyDescent="0.15">
      <c r="B28" s="57" t="s">
        <v>25</v>
      </c>
      <c r="C28" s="58" t="s">
        <v>21</v>
      </c>
      <c r="D28" s="58"/>
      <c r="E28" s="53">
        <v>100</v>
      </c>
    </row>
    <row r="29" spans="2:41" x14ac:dyDescent="0.15">
      <c r="B29" s="57" t="s">
        <v>26</v>
      </c>
      <c r="C29" s="58" t="s">
        <v>22</v>
      </c>
      <c r="D29" s="58"/>
      <c r="E29" s="53">
        <v>500</v>
      </c>
    </row>
    <row r="30" spans="2:41" x14ac:dyDescent="0.15">
      <c r="B30" s="57" t="s">
        <v>27</v>
      </c>
      <c r="C30" s="58" t="s">
        <v>23</v>
      </c>
      <c r="D30" s="58"/>
      <c r="E30" s="53">
        <v>1000</v>
      </c>
    </row>
    <row r="31" spans="2:41" x14ac:dyDescent="0.15">
      <c r="B31" s="57" t="s">
        <v>28</v>
      </c>
      <c r="C31" s="54" t="s">
        <v>29</v>
      </c>
      <c r="D31" s="55"/>
      <c r="E31" s="53">
        <v>600</v>
      </c>
    </row>
  </sheetData>
  <mergeCells count="28">
    <mergeCell ref="C27:D27"/>
    <mergeCell ref="C31:D31"/>
    <mergeCell ref="B20:B23"/>
    <mergeCell ref="C23:D23"/>
    <mergeCell ref="AK20:AO23"/>
    <mergeCell ref="C28:D28"/>
    <mergeCell ref="C29:D29"/>
    <mergeCell ref="C30:D30"/>
    <mergeCell ref="B7:B8"/>
    <mergeCell ref="C7:D7"/>
    <mergeCell ref="AK7:AO7"/>
    <mergeCell ref="C8:D8"/>
    <mergeCell ref="AI2:AL2"/>
    <mergeCell ref="C3:I5"/>
    <mergeCell ref="C10:D10"/>
    <mergeCell ref="C11:D11"/>
    <mergeCell ref="C9:D9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株式会社サンロフト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豊島 直子</dc:creator>
  <cp:lastModifiedBy>豊島 直子</cp:lastModifiedBy>
  <dcterms:created xsi:type="dcterms:W3CDTF">2013-09-09T06:55:39Z</dcterms:created>
  <dcterms:modified xsi:type="dcterms:W3CDTF">2013-09-18T02:15:38Z</dcterms:modified>
</cp:coreProperties>
</file>